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37" documentId="8_{93525ACF-7EFA-4B67-BDF0-3683CA3D0CA1}" xr6:coauthVersionLast="47" xr6:coauthVersionMax="47" xr10:uidLastSave="{4AA89CD4-3770-4B5F-A023-7F5C217853B0}"/>
  <bookViews>
    <workbookView xWindow="-120" yWindow="-120" windowWidth="20730" windowHeight="11160" firstSheet="1" activeTab="1" xr2:uid="{00000000-000D-0000-FFFF-FFFF00000000}"/>
  </bookViews>
  <sheets>
    <sheet name="Clinic Information" sheetId="1" state="hidden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Information'!$A$1:$I$184</definedName>
    <definedName name="Contacts">'Clinic Information'!$B$1:$I$179</definedName>
    <definedName name="_xlnm.Print_Area" localSheetId="2">'Print Order'!$A$1:$M$39</definedName>
    <definedName name="_xlnm.Print_Area" localSheetId="1">'WIC Materials Order Form'!$A$4:$F$105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F105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8" i="1"/>
  <c r="H59" i="1"/>
  <c r="H4" i="1" l="1"/>
  <c r="H43" i="1"/>
  <c r="H44" i="1"/>
  <c r="H51" i="1"/>
  <c r="H52" i="1"/>
  <c r="H53" i="1"/>
  <c r="H65" i="1"/>
  <c r="H66" i="1"/>
  <c r="H67" i="1"/>
  <c r="H70" i="1"/>
  <c r="H71" i="1"/>
  <c r="H72" i="1"/>
  <c r="H73" i="1"/>
  <c r="H75" i="1"/>
  <c r="H76" i="1"/>
  <c r="H86" i="1"/>
  <c r="H87" i="1"/>
  <c r="H88" i="1"/>
  <c r="H89" i="1"/>
  <c r="H103" i="1"/>
  <c r="H109" i="1"/>
  <c r="H110" i="1"/>
  <c r="H119" i="1"/>
  <c r="H137" i="1"/>
  <c r="H140" i="1"/>
  <c r="H141" i="1"/>
  <c r="H151" i="1"/>
  <c r="H152" i="1"/>
  <c r="H153" i="1"/>
  <c r="H154" i="1"/>
  <c r="H155" i="1"/>
  <c r="H156" i="1"/>
  <c r="H157" i="1"/>
  <c r="H169" i="1"/>
  <c r="H171" i="1"/>
  <c r="H172" i="1"/>
  <c r="H173" i="1"/>
  <c r="H2" i="1"/>
  <c r="H6" i="1"/>
  <c r="H8" i="1"/>
  <c r="H10" i="1"/>
  <c r="H41" i="1"/>
  <c r="H42" i="1"/>
  <c r="H45" i="1"/>
  <c r="H54" i="1"/>
  <c r="H56" i="1"/>
  <c r="H57" i="1"/>
  <c r="H60" i="1"/>
  <c r="H68" i="1"/>
  <c r="H69" i="1"/>
  <c r="H79" i="1"/>
  <c r="H81" i="1"/>
  <c r="H90" i="1"/>
  <c r="H106" i="1"/>
  <c r="H107" i="1"/>
  <c r="H108" i="1"/>
  <c r="H120" i="1"/>
  <c r="H121" i="1"/>
  <c r="H122" i="1"/>
  <c r="H123" i="1"/>
  <c r="H138" i="1"/>
  <c r="H146" i="1"/>
  <c r="H147" i="1"/>
  <c r="H149" i="1"/>
  <c r="H150" i="1"/>
  <c r="H7" i="1"/>
  <c r="H27" i="1"/>
  <c r="H28" i="1"/>
  <c r="H74" i="1"/>
  <c r="H77" i="1"/>
  <c r="H78" i="1"/>
  <c r="H82" i="1"/>
  <c r="H83" i="1"/>
  <c r="H84" i="1"/>
  <c r="H85" i="1"/>
  <c r="H93" i="1"/>
  <c r="H99" i="1"/>
  <c r="H100" i="1"/>
  <c r="H101" i="1"/>
  <c r="H102" i="1"/>
  <c r="H105" i="1"/>
  <c r="H111" i="1"/>
  <c r="H112" i="1"/>
  <c r="H113" i="1"/>
  <c r="H116" i="1"/>
  <c r="H117" i="1"/>
  <c r="H136" i="1"/>
  <c r="H139" i="1"/>
  <c r="H142" i="1"/>
  <c r="H143" i="1"/>
  <c r="H144" i="1"/>
  <c r="H148" i="1"/>
  <c r="H161" i="1"/>
  <c r="H166" i="1"/>
  <c r="H167" i="1"/>
  <c r="H170" i="1"/>
  <c r="H183" i="1"/>
  <c r="H3" i="1"/>
  <c r="H5" i="1"/>
  <c r="H9" i="1"/>
  <c r="H55" i="1"/>
  <c r="H61" i="1"/>
  <c r="H62" i="1"/>
  <c r="H63" i="1"/>
  <c r="H64" i="1"/>
  <c r="H80" i="1"/>
  <c r="H91" i="1"/>
  <c r="H92" i="1"/>
  <c r="H94" i="1"/>
  <c r="H95" i="1"/>
  <c r="H96" i="1"/>
  <c r="H97" i="1"/>
  <c r="H98" i="1"/>
  <c r="H104" i="1"/>
  <c r="H114" i="1"/>
  <c r="H115" i="1"/>
  <c r="H134" i="1"/>
  <c r="H135" i="1"/>
  <c r="H158" i="1"/>
  <c r="H159" i="1"/>
  <c r="H168" i="1"/>
  <c r="H174" i="1"/>
  <c r="H175" i="1"/>
  <c r="H176" i="1"/>
  <c r="H177" i="1"/>
  <c r="H178" i="1"/>
  <c r="H179" i="1"/>
  <c r="H180" i="1"/>
  <c r="H181" i="1"/>
  <c r="H18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6" i="1"/>
  <c r="H47" i="1"/>
  <c r="H48" i="1"/>
  <c r="H49" i="1"/>
  <c r="H50" i="1"/>
  <c r="H118" i="1"/>
  <c r="H124" i="1"/>
  <c r="H125" i="1"/>
  <c r="H126" i="1"/>
  <c r="H127" i="1"/>
  <c r="H128" i="1"/>
  <c r="H129" i="1"/>
  <c r="H130" i="1"/>
  <c r="H131" i="1"/>
  <c r="H132" i="1"/>
  <c r="H133" i="1"/>
  <c r="H145" i="1"/>
  <c r="H160" i="1"/>
  <c r="H162" i="1"/>
  <c r="H163" i="1"/>
  <c r="H164" i="1"/>
  <c r="H165" i="1"/>
  <c r="H12" i="1"/>
  <c r="D5" i="2" l="1"/>
  <c r="D146" i="1" l="1"/>
  <c r="D166" i="1"/>
  <c r="D148" i="1"/>
  <c r="D142" i="1"/>
  <c r="D112" i="1"/>
  <c r="D102" i="1"/>
  <c r="D163" i="1"/>
  <c r="D128" i="1"/>
  <c r="D49" i="1"/>
  <c r="D46" i="1"/>
  <c r="D47" i="1"/>
  <c r="D37" i="1"/>
  <c r="H18" i="6" l="1"/>
  <c r="H17" i="6"/>
  <c r="D39" i="6" l="1"/>
  <c r="D21" i="6" l="1"/>
  <c r="D20" i="6"/>
  <c r="D23" i="6"/>
  <c r="D22" i="6"/>
  <c r="D19" i="6"/>
  <c r="D18" i="6"/>
  <c r="J7" i="6" l="1"/>
  <c r="D59" i="1"/>
  <c r="D11" i="1"/>
  <c r="D58" i="1"/>
  <c r="B3" i="6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2" i="1"/>
  <c r="D161" i="1"/>
  <c r="D160" i="1"/>
  <c r="D159" i="1"/>
  <c r="D158" i="1"/>
  <c r="D157" i="1"/>
  <c r="D156" i="1"/>
  <c r="D155" i="1"/>
  <c r="D153" i="1"/>
  <c r="D154" i="1"/>
  <c r="D152" i="1"/>
  <c r="D151" i="1"/>
  <c r="D124" i="1"/>
  <c r="D126" i="1"/>
  <c r="D125" i="1"/>
  <c r="D150" i="1"/>
  <c r="D149" i="1"/>
  <c r="D147" i="1"/>
  <c r="D145" i="1"/>
  <c r="D144" i="1"/>
  <c r="D143" i="1"/>
  <c r="D141" i="1"/>
  <c r="D140" i="1"/>
  <c r="D139" i="1"/>
  <c r="D138" i="1"/>
  <c r="D137" i="1"/>
  <c r="D136" i="1"/>
  <c r="D135" i="1"/>
  <c r="D134" i="1"/>
  <c r="D133" i="1"/>
  <c r="D132" i="1"/>
  <c r="D130" i="1"/>
  <c r="D131" i="1"/>
  <c r="D129" i="1"/>
  <c r="D127" i="1"/>
  <c r="D123" i="1"/>
  <c r="D122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104" i="1"/>
  <c r="D103" i="1"/>
  <c r="D101" i="1"/>
  <c r="D100" i="1"/>
  <c r="D99" i="1"/>
  <c r="D98" i="1"/>
  <c r="D97" i="1"/>
  <c r="D96" i="1"/>
  <c r="D94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2" i="1"/>
  <c r="D70" i="1"/>
  <c r="D69" i="1"/>
  <c r="D68" i="1"/>
  <c r="D67" i="1"/>
  <c r="D66" i="1"/>
  <c r="D65" i="1"/>
  <c r="D64" i="1"/>
  <c r="D63" i="1"/>
  <c r="D62" i="1"/>
  <c r="D61" i="1"/>
  <c r="D60" i="1"/>
  <c r="D56" i="1"/>
  <c r="D57" i="1"/>
  <c r="D55" i="1"/>
  <c r="D54" i="1"/>
  <c r="D53" i="1"/>
  <c r="D52" i="1"/>
  <c r="D51" i="1"/>
  <c r="D50" i="1"/>
  <c r="D48" i="1"/>
  <c r="D45" i="1"/>
  <c r="D44" i="1"/>
  <c r="D43" i="1"/>
  <c r="D42" i="1"/>
  <c r="D41" i="1"/>
  <c r="D40" i="1"/>
  <c r="D39" i="1"/>
  <c r="D36" i="1"/>
  <c r="D35" i="1"/>
  <c r="D34" i="1"/>
  <c r="D33" i="1"/>
  <c r="D32" i="1"/>
  <c r="D3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<sst xmlns="http://schemas.openxmlformats.org/spreadsheetml/2006/main" count="1264" uniqueCount="590">
  <si>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</si>
  <si>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</si>
  <si>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</si>
  <si>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</si>
  <si>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</si>
  <si>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</si>
  <si>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</si>
  <si>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</si>
  <si>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</si>
  <si>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</si>
  <si>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</si>
  <si>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</si>
  <si>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</si>
  <si>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</si>
  <si>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</si>
  <si>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</si>
  <si>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</si>
  <si>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</si>
  <si>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</si>
  <si>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</si>
  <si>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</si>
  <si>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</si>
  <si>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</si>
  <si>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</si>
  <si>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</si>
  <si>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</si>
  <si>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</si>
  <si>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</si>
  <si>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</si>
  <si>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</si>
  <si>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Cicero</t>
  </si>
  <si>
    <t>Hanover Park</t>
  </si>
  <si>
    <t>Granite City</t>
  </si>
  <si>
    <t>Wood River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</si>
  <si>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</si>
  <si>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</si>
  <si>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</si>
  <si>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</si>
  <si>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</si>
  <si>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</si>
  <si>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</si>
  <si>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</si>
  <si>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</si>
  <si>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</si>
  <si>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</si>
  <si>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</si>
  <si>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</si>
  <si>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</si>
  <si>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</si>
  <si>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</si>
  <si>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</si>
  <si>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</si>
  <si>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</si>
  <si>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LaSalle</t>
  </si>
  <si>
    <t>Ottawa</t>
  </si>
  <si>
    <t>Mendota</t>
  </si>
  <si>
    <t>Centralia</t>
  </si>
  <si>
    <t>Salem</t>
  </si>
  <si>
    <t>Crystal Lake</t>
  </si>
  <si>
    <t>Woodstock</t>
  </si>
  <si>
    <t>Litchfield</t>
  </si>
  <si>
    <t>Chicago Nutrition Education Center</t>
  </si>
  <si>
    <t>Louise Landau</t>
  </si>
  <si>
    <t>Winfield Moody</t>
  </si>
  <si>
    <t>Oregon</t>
  </si>
  <si>
    <t>Rochelle</t>
  </si>
  <si>
    <t>Chester</t>
  </si>
  <si>
    <t>Ogden</t>
  </si>
  <si>
    <t>Freeport</t>
  </si>
  <si>
    <t>Tremont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</si>
  <si>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</si>
  <si>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</si>
  <si>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</si>
  <si>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</si>
  <si>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</si>
  <si>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</si>
  <si>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</si>
  <si>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</si>
  <si>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</si>
  <si>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</si>
  <si>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</si>
  <si>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</si>
  <si>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</si>
  <si>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</si>
  <si>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</si>
  <si>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</si>
  <si>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</si>
  <si>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</si>
  <si>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</si>
  <si>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</si>
  <si>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</si>
  <si>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</si>
  <si>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</si>
  <si>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</si>
  <si>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</si>
  <si>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</si>
  <si>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</si>
  <si>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Feeding Children the Right Message</t>
  </si>
  <si>
    <t>Breastfeeding</t>
  </si>
  <si>
    <t>Best for Baby</t>
  </si>
  <si>
    <t>Notepad-Breastfeeding Peer Counselor</t>
  </si>
  <si>
    <t>Notepad-Breastfeeding Baby's Best Start</t>
  </si>
  <si>
    <t>Breastfeeding is a Special Time</t>
  </si>
  <si>
    <t>How much can my new baby eat?</t>
  </si>
  <si>
    <t>Sleepy Baby</t>
  </si>
  <si>
    <t>Breastfeeding Food Packages</t>
  </si>
  <si>
    <t>Got Enough Milk? Yes You Do!</t>
  </si>
  <si>
    <t>Farmers' Market Nutrition Program</t>
  </si>
  <si>
    <t>What's in Season</t>
  </si>
  <si>
    <t>Order Date:</t>
  </si>
  <si>
    <t>1 pad = 100 sheets</t>
  </si>
  <si>
    <t>Min. order = 25 pads</t>
  </si>
  <si>
    <t>Contact</t>
  </si>
  <si>
    <t>Phone</t>
  </si>
  <si>
    <t>Email</t>
  </si>
  <si>
    <t>Breastfeeding Food Packages (Spanish)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</si>
  <si>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</si>
  <si>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</si>
  <si>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</si>
  <si>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</si>
  <si>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</si>
  <si>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</si>
  <si>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</si>
  <si>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</si>
  <si>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</si>
  <si>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</si>
  <si>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</si>
  <si>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</si>
  <si>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</si>
  <si>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</si>
  <si>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</si>
  <si>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</si>
  <si>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</si>
  <si>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</si>
  <si>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</si>
  <si>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</si>
  <si>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</si>
  <si>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</si>
  <si>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</si>
  <si>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</si>
  <si>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</si>
  <si>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</si>
  <si>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</si>
  <si>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</si>
  <si>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</si>
  <si>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</si>
  <si>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</si>
  <si>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</si>
  <si>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</si>
  <si>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</si>
  <si>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</si>
  <si>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</si>
  <si>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</si>
  <si>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</si>
  <si>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</si>
  <si>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</si>
  <si>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</si>
  <si>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</si>
  <si>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</si>
  <si>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</si>
  <si>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</si>
  <si>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</si>
  <si>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</si>
  <si>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</si>
  <si>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</si>
  <si>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</si>
  <si>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</si>
  <si>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</si>
  <si>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</si>
  <si>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</si>
  <si>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</si>
  <si>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</si>
  <si>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</si>
  <si>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</si>
  <si>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</si>
  <si>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</si>
  <si>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</si>
  <si>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</si>
  <si>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</si>
  <si>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</si>
  <si>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</si>
  <si>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</si>
  <si>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</si>
  <si>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</si>
  <si>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</si>
  <si>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</si>
  <si>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</si>
  <si>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</si>
  <si>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</si>
  <si>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</si>
  <si>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</si>
  <si>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</si>
  <si>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</si>
  <si>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</si>
  <si>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</si>
  <si>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</si>
  <si>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>Stickney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</si>
  <si>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</si>
  <si>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</si>
  <si>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</si>
  <si>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</si>
  <si>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</si>
  <si>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</si>
  <si>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</si>
  <si>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</si>
  <si>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</si>
  <si>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</si>
  <si>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</si>
  <si>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</si>
  <si>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</si>
  <si>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</si>
  <si>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</si>
  <si>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</si>
  <si>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</si>
  <si>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</si>
  <si>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</si>
  <si>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</si>
  <si>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</si>
  <si>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</si>
  <si>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</si>
  <si>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</si>
  <si>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</si>
  <si>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</si>
  <si>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</si>
  <si>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</si>
  <si>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</si>
  <si>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Take 5 for WIC to 5</t>
  </si>
  <si>
    <t>Well Fed Means Less Lead</t>
  </si>
  <si>
    <t>Tips for WIC</t>
  </si>
  <si>
    <t>4100/4200</t>
  </si>
  <si>
    <t>Email To:  DHS.WICMaterials@Illinois.gov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</si>
  <si>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</si>
  <si>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</si>
  <si>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</si>
  <si>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</si>
  <si>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</si>
  <si>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</si>
  <si>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</si>
  <si>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</si>
  <si>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</si>
  <si>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</si>
  <si>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</si>
  <si>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</si>
  <si>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</si>
  <si>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</si>
  <si>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</si>
  <si>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</si>
  <si>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</si>
  <si>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</si>
  <si>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</si>
  <si>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</si>
  <si>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</si>
  <si>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</si>
  <si>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</si>
  <si>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</si>
  <si>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</si>
  <si>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</si>
  <si>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</si>
  <si>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</si>
  <si>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</si>
  <si>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</si>
  <si>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Streator</t>
  </si>
  <si>
    <t>East Moline</t>
  </si>
  <si>
    <t>Moline</t>
  </si>
  <si>
    <t>Carle Hoopeston</t>
  </si>
  <si>
    <t>Menard</t>
  </si>
  <si>
    <t>Piatt</t>
  </si>
  <si>
    <t>Dewitt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</si>
  <si>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</si>
  <si>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</si>
  <si>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</si>
  <si>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</si>
  <si>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</si>
  <si>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</si>
  <si>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</si>
  <si>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</si>
  <si>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</si>
  <si>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</si>
  <si>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</si>
  <si>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</si>
  <si>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</si>
  <si>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</si>
  <si>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</si>
  <si>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</si>
  <si>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</si>
  <si>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</si>
  <si>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</si>
  <si>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</si>
  <si>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</si>
  <si>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Look at me now! Infants 9-12 months</t>
  </si>
  <si>
    <t>Infant Formula Preparation- Concentrate</t>
  </si>
  <si>
    <t>Infant Formula Preparation- Ready to Feed</t>
  </si>
  <si>
    <t>Infant Formula Preparation- Powder</t>
  </si>
  <si>
    <t>Formula Preparation</t>
  </si>
  <si>
    <t>1 bundle = 25 booklets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</si>
  <si>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</si>
  <si>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</si>
  <si>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</si>
  <si>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</si>
  <si>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</si>
  <si>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</si>
  <si>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</si>
  <si>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</si>
  <si>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</si>
  <si>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</si>
  <si>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</si>
  <si>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</si>
  <si>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</si>
  <si>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</si>
  <si>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</si>
  <si>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</si>
  <si>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</si>
  <si>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1515 E Lake St, Amita Health Bldg, Ste 204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</si>
  <si>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</si>
  <si>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</si>
  <si>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</si>
  <si>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</si>
  <si>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</si>
  <si>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</si>
  <si>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</si>
  <si>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</si>
  <si>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</si>
  <si>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</si>
  <si>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4909 W Division St</t>
  </si>
  <si>
    <t>641 W 63rd St</t>
  </si>
  <si>
    <t>2418 W Division St</t>
  </si>
  <si>
    <t>1701 W Superior St, 3rd Fl</t>
  </si>
  <si>
    <t>4314 S Cottage Grove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</si>
  <si>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</si>
  <si>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</si>
  <si>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</si>
  <si>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</si>
  <si>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</si>
  <si>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</si>
  <si>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</si>
  <si>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</si>
  <si>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</si>
  <si>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1220 S Wood St, 1st Fl</t>
  </si>
  <si>
    <t>2735 W 69th St</t>
  </si>
  <si>
    <t>1611 S Cicero Ave</t>
  </si>
  <si>
    <t>2653 W Ogden Ave, 1st Fl</t>
  </si>
  <si>
    <t>1734 W Chicago Ave</t>
  </si>
  <si>
    <t>1044 N Francisco, Ste 101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</si>
  <si>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</si>
  <si>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</si>
  <si>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</si>
  <si>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</si>
  <si>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</si>
  <si>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</si>
  <si>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5635 State Road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</si>
  <si>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</si>
  <si>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</si>
  <si>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</si>
  <si>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</si>
  <si>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</si>
  <si>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</si>
  <si>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</si>
  <si>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</si>
  <si>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</si>
  <si>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</si>
  <si>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Burbank</t>
  </si>
  <si>
    <t>Zip</t>
  </si>
  <si>
    <t>2124 Ogden Ave, Suite 201</t>
  </si>
  <si>
    <t>1204 Logan Ave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</si>
  <si>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</si>
  <si>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</si>
  <si>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</si>
  <si>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</si>
  <si>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</si>
  <si>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</si>
  <si>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</si>
  <si>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</si>
  <si>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</si>
  <si>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</si>
  <si>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</si>
  <si>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</si>
  <si>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</si>
  <si>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</si>
  <si>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</si>
  <si>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</si>
  <si>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</si>
  <si>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</si>
  <si>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</si>
  <si>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</si>
  <si>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</si>
  <si>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</si>
  <si>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</si>
  <si>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</si>
  <si>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</si>
  <si>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</si>
  <si>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</si>
  <si>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</si>
  <si>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</si>
  <si>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</si>
  <si>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</si>
  <si>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</si>
  <si>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</si>
  <si>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</si>
  <si>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110 N Burr Blvd</t>
  </si>
  <si>
    <t>223 E Mulberry St</t>
  </si>
  <si>
    <t>1361 W Fremont St</t>
  </si>
  <si>
    <t>111 Spring St, 3rd Fl</t>
  </si>
  <si>
    <t>1055 6th St, Rm 7</t>
  </si>
  <si>
    <t>1007 Main St</t>
  </si>
  <si>
    <t>717 E Etna Rd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</si>
  <si>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</si>
  <si>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</si>
  <si>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</si>
  <si>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</si>
  <si>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</si>
  <si>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</si>
  <si>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</si>
  <si>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220 E High St, Suite 1</t>
  </si>
  <si>
    <t>708 15th Ave</t>
  </si>
  <si>
    <t>1106 4th Ave</t>
  </si>
  <si>
    <t>211 25th Ave</t>
  </si>
  <si>
    <t>233 N Congress St</t>
  </si>
  <si>
    <t>21306 Illinois State Route 9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</si>
  <si>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</si>
  <si>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</si>
  <si>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</si>
  <si>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</si>
  <si>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</si>
  <si>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</si>
  <si>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</si>
  <si>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</si>
  <si>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</si>
  <si>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</si>
  <si>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</si>
  <si>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</si>
  <si>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</si>
  <si>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</si>
  <si>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</si>
  <si>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</si>
  <si>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</si>
  <si>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</si>
  <si>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</si>
  <si>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</si>
  <si>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</si>
  <si>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</si>
  <si>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</si>
  <si>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</si>
  <si>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</si>
  <si>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</si>
  <si>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997 N York St</t>
  </si>
  <si>
    <t>825 18th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</si>
  <si>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</si>
  <si>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</si>
  <si>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</si>
  <si>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</si>
  <si>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</si>
  <si>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</si>
  <si>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</si>
  <si>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</si>
  <si>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</si>
  <si>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</si>
  <si>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1115 E Morgan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</si>
  <si>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</si>
  <si>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</si>
  <si>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</si>
  <si>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</si>
  <si>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</si>
  <si>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</si>
  <si>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</si>
  <si>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</si>
  <si>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</si>
  <si>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</si>
  <si>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</si>
  <si>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</si>
  <si>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</si>
  <si>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</si>
  <si>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</si>
  <si>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</si>
  <si>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</si>
  <si>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</si>
  <si>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</si>
  <si>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</si>
  <si>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</si>
  <si>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</si>
  <si>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</si>
  <si>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</si>
  <si>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</si>
  <si>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</si>
  <si>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</si>
  <si>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</si>
  <si>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</si>
  <si>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</si>
  <si>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930A Fairfax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</si>
  <si>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</si>
  <si>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</si>
  <si>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</si>
  <si>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</si>
  <si>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</si>
  <si>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</si>
  <si>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</si>
  <si>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</si>
  <si>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</si>
  <si>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2110 James St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</si>
  <si>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</si>
  <si>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</si>
  <si>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</si>
  <si>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</si>
  <si>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</si>
  <si>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</si>
  <si>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</si>
  <si>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</si>
  <si>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</si>
  <si>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</si>
  <si>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</si>
  <si>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</si>
  <si>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</si>
  <si>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</si>
  <si>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</si>
  <si>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</si>
  <si>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</si>
  <si>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</si>
  <si>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</si>
  <si>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</si>
  <si>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</si>
  <si>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</si>
  <si>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</si>
  <si>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</si>
  <si>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</si>
  <si>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</si>
  <si>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</si>
  <si>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</si>
  <si>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</si>
  <si>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</si>
  <si>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</si>
  <si>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</si>
  <si>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</si>
  <si>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</si>
  <si>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</si>
  <si>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</si>
  <si>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</si>
  <si>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</si>
  <si>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</si>
  <si>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</si>
  <si>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</si>
  <si>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</si>
  <si>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</si>
  <si>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</si>
  <si>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</si>
  <si>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</si>
  <si>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Take 5 for WIC to 5 (Spanish)</t>
  </si>
  <si>
    <t>Tips for WIC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</si>
  <si>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</si>
  <si>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</si>
  <si>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</si>
  <si>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</si>
  <si>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</si>
  <si>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</si>
  <si>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</si>
  <si>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</si>
  <si>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</si>
  <si>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</si>
  <si>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</si>
  <si>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</si>
  <si>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</si>
  <si>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</si>
  <si>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</si>
  <si>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</si>
  <si>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Feeding Children the Right Message (Spanish)</t>
  </si>
  <si>
    <t>Thrush- Yeast Infection (Spanish)</t>
  </si>
  <si>
    <t>Look at me now! Infants 9-12 months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</si>
  <si>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</si>
  <si>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</si>
  <si>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</si>
  <si>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</si>
  <si>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</si>
  <si>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</si>
  <si>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</si>
  <si>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</si>
  <si>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</si>
  <si>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</si>
  <si>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</si>
  <si>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Understanding the Family Shopping List</t>
  </si>
  <si>
    <t>Understanding the Family Shopping List (Arabic)</t>
  </si>
  <si>
    <t>Understanding the Family Shopping List (Chinese)</t>
  </si>
  <si>
    <t>Understanding the Family Shopping List (French)</t>
  </si>
  <si>
    <t>Understanding the Family Shopping List (Polish)</t>
  </si>
  <si>
    <t>Understanding the Family Shopping List (Russian)</t>
  </si>
  <si>
    <t>Understanding the Family Shopping List (Spanish)</t>
  </si>
  <si>
    <t>730 N Pawnee St</t>
  </si>
  <si>
    <t>6301 N Western Ave</t>
  </si>
  <si>
    <t>4150 W 55th St</t>
  </si>
  <si>
    <t>2006080 - DHS  Springfield</t>
  </si>
  <si>
    <t>Stay Healthy &amp; Connected with WIC During Pregnancy</t>
  </si>
  <si>
    <t>Stay Healthy &amp; Connected with WIC After Delivery</t>
  </si>
  <si>
    <t>Egyptian Public &amp; Mental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</si>
</sst>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2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Fill="1" applyBorder="1" applyAlignment="1"/>
    <xf numFmtId="0" fontId="9" fillId="0" borderId="0" xfId="0" applyFont="1" applyBorder="1"/>
    <xf numFmtId="0" fontId="2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0" fontId="2" fillId="0" borderId="0" xfId="0" applyFont="1" applyFill="1" applyBorder="1" applyAlignment="1"/>
    <xf numFmtId="0" fontId="5" fillId="0" borderId="1" xfId="0" applyFont="1" applyBorder="1" applyProtection="1">
      <protection locked="0"/>
    </xf>
    <xf numFmtId="0" fontId="1" fillId="0" borderId="1" xfId="1" applyBorder="1" applyProtection="1">
      <protection locked="0"/>
    </xf>
    <xf numFmtId="0" fontId="5" fillId="0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6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6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1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7" fillId="5" borderId="0" xfId="0" applyNumberFormat="1" applyFont="1" applyFill="1" applyProtection="1"/>
    <xf numFmtId="0" fontId="17" fillId="5" borderId="0" xfId="0" applyFont="1" applyFill="1" applyProtection="1"/>
    <xf numFmtId="0" fontId="14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9" fillId="0" borderId="0" xfId="0" applyFont="1" applyFill="1" applyBorder="1"/>
    <xf numFmtId="0" fontId="5" fillId="0" borderId="0" xfId="0" applyFont="1" applyAlignment="1"/>
    <xf numFmtId="49" fontId="17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8" fillId="0" borderId="0" xfId="0" applyFont="1"/>
    <xf numFmtId="0" fontId="21" fillId="0" borderId="0" xfId="0" applyFont="1"/>
    <xf numFmtId="0" fontId="18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3" fillId="2" borderId="0" xfId="0" applyFont="1" applyFill="1" applyBorder="1" applyProtection="1"/>
    <xf numFmtId="0" fontId="14" fillId="2" borderId="0" xfId="0" applyFont="1" applyFill="1" applyBorder="1" applyAlignment="1" applyProtection="1"/>
    <xf numFmtId="0" fontId="8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ill="1" applyBorder="1"/>
    <xf numFmtId="1" fontId="7" fillId="0" borderId="2" xfId="0" applyNumberFormat="1" applyFont="1" applyFill="1" applyBorder="1" applyProtection="1">
      <protection locked="0"/>
    </xf>
    <xf numFmtId="0" fontId="24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1" fontId="11" fillId="0" borderId="1" xfId="0" applyNumberFormat="1" applyFont="1" applyBorder="1" applyProtection="1">
      <protection hidden="1"/>
    </xf>
    <xf numFmtId="1" fontId="11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3" xfId="0" applyFont="1" applyFill="1" applyBorder="1" applyProtection="1">
      <protection hidden="1"/>
    </xf>
    <xf numFmtId="1" fontId="11" fillId="0" borderId="1" xfId="0" applyNumberFormat="1" applyFont="1" applyFill="1" applyBorder="1" applyProtection="1">
      <protection hidden="1"/>
    </xf>
    <xf numFmtId="0" fontId="11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8" fillId="0" borderId="0" xfId="0" applyNumberFormat="1" applyFont="1" applyFill="1" applyAlignment="1">
      <alignment vertical="top" shrinkToFit="1"/>
    </xf>
    <xf numFmtId="0" fontId="28" fillId="0" borderId="0" xfId="0" applyFont="1" applyFill="1"/>
    <xf numFmtId="0" fontId="27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7" fillId="6" borderId="0" xfId="0" applyFont="1" applyFill="1" applyBorder="1" applyAlignment="1"/>
    <xf numFmtId="0" fontId="7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7" fillId="9" borderId="0" xfId="1" applyFont="1" applyFill="1" applyBorder="1" applyAlignment="1" applyProtection="1">
      <alignment horizontal="center"/>
    </xf>
    <xf numFmtId="0" fontId="7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7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9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8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0" fontId="6" fillId="11" borderId="0" xfId="1" applyFont="1" applyFill="1" applyBorder="1" applyAlignment="1"/>
    <xf numFmtId="1" fontId="7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8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7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2" fillId="0" borderId="0" xfId="0" applyFont="1" applyBorder="1" applyAlignment="1" applyProtection="1"/>
    <xf numFmtId="1" fontId="5" fillId="0" borderId="3" xfId="0" applyNumberFormat="1" applyFont="1" applyBorder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8" fillId="11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1" fontId="7" fillId="0" borderId="2" xfId="0" applyNumberFormat="1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9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7" fillId="0" borderId="2" xfId="0" applyNumberFormat="1" applyFont="1" applyBorder="1" applyProtection="1"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4" fillId="0" borderId="0" xfId="0" applyFont="1" applyFill="1" applyBorder="1" applyAlignment="1"/>
    <xf numFmtId="0" fontId="20" fillId="0" borderId="0" xfId="0" applyFont="1" applyFill="1" applyBorder="1" applyAlignment="1"/>
    <xf numFmtId="1" fontId="4" fillId="0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1" fontId="7" fillId="0" borderId="8" xfId="0" applyNumberFormat="1" applyFont="1" applyFill="1" applyBorder="1" applyAlignment="1" applyProtection="1">
      <protection locked="0"/>
    </xf>
    <xf numFmtId="1" fontId="7" fillId="11" borderId="7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</xf>
    <xf numFmtId="14" fontId="2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6" fillId="3" borderId="5" xfId="0" applyNumberFormat="1" applyFont="1" applyFill="1" applyBorder="1" applyAlignment="1" applyProtection="1">
      <alignment horizontal="center"/>
      <protection hidden="1"/>
    </xf>
    <xf numFmtId="0" fontId="16" fillId="3" borderId="6" xfId="0" applyNumberFormat="1" applyFont="1" applyFill="1" applyBorder="1" applyAlignment="1" applyProtection="1">
      <alignment horizontal="center"/>
      <protection hidden="1"/>
    </xf>
    <xf numFmtId="0" fontId="16" fillId="4" borderId="5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4" fontId="16" fillId="0" borderId="1" xfId="0" applyNumberFormat="1" applyFont="1" applyBorder="1" applyAlignment="1" applyProtection="1">
      <alignment horizontal="left"/>
    </xf>
    <xf numFmtId="0" fontId="16" fillId="0" borderId="3" xfId="0" applyFont="1" applyBorder="1" applyAlignment="1" applyProtection="1">
      <alignment horizontal="left"/>
    </xf>
    <xf numFmtId="164" fontId="16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12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0</xdr:row>
      <xdr:rowOff>220980</xdr:rowOff>
    </xdr:from>
    <xdr:to>
      <xdr:col>5</xdr:col>
      <xdr:colOff>228600</xdr:colOff>
      <xdr:row>2</xdr:row>
      <xdr:rowOff>114300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9700" y="220980"/>
          <a:ext cx="1363980" cy="655320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/>
            <a:t>START HERE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72" totalsRowShown="0">
  <autoFilter ref="A1:J1048572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91"/>
  <sheetViews>
    <sheetView workbookViewId="0">
      <pane ySplit="1" topLeftCell="A63" activePane="bottomLeft" state="frozen"/>
      <selection pane="bottomLeft" activeCell="D70" sqref="D70"/>
    </sheetView>
  </sheetViews>
  <sheetFormatPr defaultRowHeight="15" x14ac:dyDescent="0.25"/>
  <cols>
    <col min="1" max="1" width="11.5703125" style="80" customWidth="1"/>
    <col min="2" max="2" width="27.42578125" style="34" bestFit="1" customWidth="1"/>
    <col min="3" max="3" width="54" style="34" bestFit="1" customWidth="1"/>
    <col min="4" max="4" width="79.5703125" style="35" bestFit="1" customWidth="1"/>
    <col min="5" max="5" width="38.140625" style="35" bestFit="1" customWidth="1"/>
    <col min="6" max="6" width="16.5703125" bestFit="1" customWidth="1"/>
    <col min="7" max="7" width="6" bestFit="1" customWidth="1"/>
    <col min="8" max="8" width="20.7109375" style="35" bestFit="1" customWidth="1"/>
    <col min="9" max="9" width="13.28515625" style="34" customWidth="1"/>
    <col min="10" max="16384" width="9.140625" style="34"/>
  </cols>
  <sheetData>
    <row r="1" spans="1:10" x14ac:dyDescent="0.25">
      <c r="A1" s="78" t="s">
        <v>232</v>
      </c>
      <c r="B1" s="33" t="s">
        <v>0</v>
      </c>
      <c r="C1" s="33" t="s">
        <v>1</v>
      </c>
      <c r="D1" s="32" t="s">
        <v>117</v>
      </c>
      <c r="E1" s="32" t="s">
        <v>307</v>
      </c>
      <c r="F1" s="44" t="s">
        <v>353</v>
      </c>
      <c r="G1" s="44" t="s">
        <v>361</v>
      </c>
      <c r="H1" s="32" t="s">
        <v>304</v>
      </c>
      <c r="I1" s="33" t="s">
        <v>78</v>
      </c>
      <c r="J1" s="34" t="s">
        <v>566</v>
      </c>
    </row>
    <row r="2" spans="1:10" x14ac:dyDescent="0.25">
      <c r="A2" s="76">
        <v>2005855</v>
      </c>
      <c r="B2" s="34" t="s">
        <v>122</v>
      </c>
      <c r="D2" s="35" t="str">
        <f t="shared" ref="D2:D32" si="0">(A2 &amp; " - " &amp; B2 &amp; "  " &amp; C2)</f>
        <v xml:space="preserve">2005855 - Adams   </v>
      </c>
      <c r="E2" s="35" t="s">
        <v>440</v>
      </c>
      <c r="F2" s="43" t="s">
        <v>464</v>
      </c>
      <c r="G2" s="43">
        <v>62301</v>
      </c>
      <c r="H2" s="35" t="str">
        <f t="shared" ref="H2:H40" si="1">F2&amp;" "&amp;G2</f>
        <v>Quincy 62301</v>
      </c>
      <c r="I2" s="34" t="s">
        <v>4</v>
      </c>
    </row>
    <row r="3" spans="1:10" x14ac:dyDescent="0.25">
      <c r="A3" s="76">
        <v>2005934</v>
      </c>
      <c r="B3" s="34" t="s">
        <v>210</v>
      </c>
      <c r="D3" s="35" t="str">
        <f t="shared" si="0"/>
        <v xml:space="preserve">2005934 - Aunt Martha's  </v>
      </c>
      <c r="E3" s="43" t="s">
        <v>362</v>
      </c>
      <c r="F3" s="43" t="s">
        <v>384</v>
      </c>
      <c r="G3" s="43">
        <v>60504</v>
      </c>
      <c r="H3" s="35" t="str">
        <f t="shared" si="1"/>
        <v>Aurora 60504</v>
      </c>
      <c r="I3" s="34" t="s">
        <v>3</v>
      </c>
    </row>
    <row r="4" spans="1:10" x14ac:dyDescent="0.25">
      <c r="A4" s="76">
        <v>2005857</v>
      </c>
      <c r="B4" s="34" t="s">
        <v>123</v>
      </c>
      <c r="D4" s="35" t="str">
        <f t="shared" si="0"/>
        <v xml:space="preserve">2005857 - Bond   </v>
      </c>
      <c r="E4" s="43" t="s">
        <v>485</v>
      </c>
      <c r="F4" s="43" t="s">
        <v>507</v>
      </c>
      <c r="G4" s="43">
        <v>62246</v>
      </c>
      <c r="H4" s="35" t="str">
        <f t="shared" si="1"/>
        <v>Greenville 62246</v>
      </c>
      <c r="I4" s="34" t="s">
        <v>5</v>
      </c>
    </row>
    <row r="5" spans="1:10" x14ac:dyDescent="0.25">
      <c r="A5" s="76">
        <v>2005858</v>
      </c>
      <c r="B5" s="34" t="s">
        <v>124</v>
      </c>
      <c r="D5" s="35" t="str">
        <f t="shared" si="0"/>
        <v xml:space="preserve">2005858 - Boone   </v>
      </c>
      <c r="E5" s="43" t="s">
        <v>363</v>
      </c>
      <c r="F5" s="43" t="s">
        <v>387</v>
      </c>
      <c r="G5" s="43">
        <v>61008</v>
      </c>
      <c r="H5" s="35" t="str">
        <f t="shared" si="1"/>
        <v>Belvidere 61008</v>
      </c>
      <c r="I5" s="34" t="s">
        <v>3</v>
      </c>
    </row>
    <row r="6" spans="1:10" x14ac:dyDescent="0.25">
      <c r="A6" s="76">
        <v>2005859</v>
      </c>
      <c r="B6" s="34" t="s">
        <v>125</v>
      </c>
      <c r="D6" s="35" t="str">
        <f t="shared" si="0"/>
        <v xml:space="preserve">2005859 - Brown   </v>
      </c>
      <c r="E6" s="35" t="s">
        <v>441</v>
      </c>
      <c r="F6" s="43" t="s">
        <v>465</v>
      </c>
      <c r="G6" s="43">
        <v>62353</v>
      </c>
      <c r="H6" s="35" t="str">
        <f t="shared" si="1"/>
        <v>Mt Sterling 62353</v>
      </c>
      <c r="I6" s="34" t="s">
        <v>4</v>
      </c>
    </row>
    <row r="7" spans="1:10" x14ac:dyDescent="0.25">
      <c r="A7" s="76">
        <v>2005860</v>
      </c>
      <c r="B7" s="34" t="s">
        <v>126</v>
      </c>
      <c r="D7" s="35" t="str">
        <f t="shared" si="0"/>
        <v xml:space="preserve">2005860 - Bureau   </v>
      </c>
      <c r="E7" s="35" t="s">
        <v>390</v>
      </c>
      <c r="F7" s="43" t="s">
        <v>422</v>
      </c>
      <c r="G7" s="43">
        <v>61356</v>
      </c>
      <c r="H7" s="35" t="str">
        <f t="shared" si="1"/>
        <v>Princeton 61356</v>
      </c>
      <c r="I7" s="34" t="s">
        <v>6</v>
      </c>
    </row>
    <row r="8" spans="1:10" x14ac:dyDescent="0.25">
      <c r="A8" s="76">
        <v>2005861</v>
      </c>
      <c r="B8" s="34" t="s">
        <v>127</v>
      </c>
      <c r="D8" s="35" t="str">
        <f t="shared" si="0"/>
        <v xml:space="preserve">2005861 - Calhoun   </v>
      </c>
      <c r="E8" s="35" t="s">
        <v>442</v>
      </c>
      <c r="F8" s="43" t="s">
        <v>271</v>
      </c>
      <c r="G8" s="43">
        <v>62047</v>
      </c>
      <c r="H8" s="35" t="str">
        <f t="shared" si="1"/>
        <v>Hardin 62047</v>
      </c>
      <c r="I8" s="34" t="s">
        <v>4</v>
      </c>
    </row>
    <row r="9" spans="1:10" x14ac:dyDescent="0.25">
      <c r="A9" s="76">
        <v>2005862</v>
      </c>
      <c r="B9" s="34" t="s">
        <v>128</v>
      </c>
      <c r="D9" s="35" t="str">
        <f t="shared" si="0"/>
        <v xml:space="preserve">2005862 - Carroll   </v>
      </c>
      <c r="E9" s="43" t="s">
        <v>364</v>
      </c>
      <c r="F9" s="43" t="s">
        <v>388</v>
      </c>
      <c r="G9" s="43">
        <v>61053</v>
      </c>
      <c r="H9" s="35" t="str">
        <f t="shared" si="1"/>
        <v>Mt Carroll 61053</v>
      </c>
      <c r="I9" s="34" t="s">
        <v>3</v>
      </c>
    </row>
    <row r="10" spans="1:10" x14ac:dyDescent="0.25">
      <c r="A10" s="76">
        <v>2005863</v>
      </c>
      <c r="B10" s="34" t="s">
        <v>129</v>
      </c>
      <c r="C10" s="34" t="s">
        <v>7</v>
      </c>
      <c r="D10" s="35" t="str">
        <f t="shared" si="0"/>
        <v>2005863 - Cass   Beardstown</v>
      </c>
      <c r="E10" s="35" t="s">
        <v>443</v>
      </c>
      <c r="F10" s="43" t="s">
        <v>8</v>
      </c>
      <c r="G10" s="43">
        <v>62691</v>
      </c>
      <c r="H10" s="35" t="str">
        <f t="shared" si="1"/>
        <v>Virginia 62691</v>
      </c>
      <c r="I10" s="34" t="s">
        <v>4</v>
      </c>
    </row>
    <row r="11" spans="1:10" x14ac:dyDescent="0.25">
      <c r="A11" s="77">
        <v>2006075</v>
      </c>
      <c r="B11" s="34" t="s">
        <v>211</v>
      </c>
      <c r="C11" s="34" t="s">
        <v>279</v>
      </c>
      <c r="D11" s="35" t="str">
        <f t="shared" si="0"/>
        <v>2006075 - Catholic Charities  WIC Food Center</v>
      </c>
      <c r="E11" s="43" t="s">
        <v>341</v>
      </c>
      <c r="F11" s="43" t="s">
        <v>354</v>
      </c>
      <c r="G11" s="43">
        <v>60632</v>
      </c>
      <c r="H11" s="35" t="str">
        <f t="shared" si="1"/>
        <v>Chicago 60632</v>
      </c>
    </row>
    <row r="12" spans="1:10" x14ac:dyDescent="0.25">
      <c r="A12" s="76">
        <v>2005900</v>
      </c>
      <c r="B12" s="34" t="s">
        <v>9</v>
      </c>
      <c r="C12" s="34" t="s">
        <v>10</v>
      </c>
      <c r="D12" s="35" t="str">
        <f t="shared" si="0"/>
        <v>2005900 - CEDA  Albany Park</v>
      </c>
      <c r="E12" s="43" t="s">
        <v>306</v>
      </c>
      <c r="F12" s="43" t="s">
        <v>354</v>
      </c>
      <c r="G12" s="43">
        <v>60625</v>
      </c>
      <c r="H12" s="35" t="str">
        <f t="shared" si="1"/>
        <v>Chicago 60625</v>
      </c>
      <c r="I12" s="34" t="s">
        <v>2</v>
      </c>
    </row>
    <row r="13" spans="1:10" x14ac:dyDescent="0.25">
      <c r="A13" s="76">
        <v>2005908</v>
      </c>
      <c r="B13" s="34" t="s">
        <v>9</v>
      </c>
      <c r="C13" s="34" t="s">
        <v>13</v>
      </c>
      <c r="D13" s="35" t="str">
        <f t="shared" si="0"/>
        <v>2005908 - CEDA  Blue Island</v>
      </c>
      <c r="E13" s="43" t="s">
        <v>308</v>
      </c>
      <c r="F13" s="43" t="s">
        <v>13</v>
      </c>
      <c r="G13" s="43">
        <v>60406</v>
      </c>
      <c r="H13" s="35" t="str">
        <f t="shared" si="1"/>
        <v>Blue Island 60406</v>
      </c>
      <c r="I13" s="34" t="s">
        <v>2</v>
      </c>
    </row>
    <row r="14" spans="1:10" x14ac:dyDescent="0.25">
      <c r="A14" s="76">
        <v>2005901</v>
      </c>
      <c r="B14" s="34" t="s">
        <v>9</v>
      </c>
      <c r="C14" s="34" t="s">
        <v>12</v>
      </c>
      <c r="D14" s="35" t="str">
        <f t="shared" si="0"/>
        <v>2005901 - CEDA  Chicago Heights</v>
      </c>
      <c r="E14" s="43" t="s">
        <v>309</v>
      </c>
      <c r="F14" s="43" t="s">
        <v>12</v>
      </c>
      <c r="G14" s="43">
        <v>60411</v>
      </c>
      <c r="H14" s="35" t="str">
        <f t="shared" si="1"/>
        <v>Chicago Heights 60411</v>
      </c>
      <c r="I14" s="34" t="s">
        <v>2</v>
      </c>
    </row>
    <row r="15" spans="1:10" x14ac:dyDescent="0.25">
      <c r="A15" s="76">
        <v>2005902</v>
      </c>
      <c r="B15" s="34" t="s">
        <v>9</v>
      </c>
      <c r="C15" s="34" t="s">
        <v>14</v>
      </c>
      <c r="D15" s="35" t="str">
        <f t="shared" si="0"/>
        <v>2005902 - CEDA  Des Plaines</v>
      </c>
      <c r="E15" s="43" t="s">
        <v>310</v>
      </c>
      <c r="F15" s="43" t="s">
        <v>14</v>
      </c>
      <c r="G15" s="43">
        <v>60016</v>
      </c>
      <c r="H15" s="35" t="str">
        <f t="shared" si="1"/>
        <v>Des Plaines 60016</v>
      </c>
      <c r="I15" s="34" t="s">
        <v>2</v>
      </c>
    </row>
    <row r="16" spans="1:10" x14ac:dyDescent="0.25">
      <c r="A16" s="76">
        <v>2005930</v>
      </c>
      <c r="B16" s="34" t="s">
        <v>9</v>
      </c>
      <c r="C16" s="34" t="s">
        <v>15</v>
      </c>
      <c r="D16" s="35" t="str">
        <f t="shared" si="0"/>
        <v>2005930 - CEDA  Diversey</v>
      </c>
      <c r="E16" s="43" t="s">
        <v>311</v>
      </c>
      <c r="F16" s="43" t="s">
        <v>354</v>
      </c>
      <c r="G16" s="43">
        <v>60639</v>
      </c>
      <c r="H16" s="35" t="str">
        <f t="shared" si="1"/>
        <v>Chicago 60639</v>
      </c>
      <c r="I16" s="34" t="s">
        <v>2</v>
      </c>
    </row>
    <row r="17" spans="1:9" x14ac:dyDescent="0.25">
      <c r="A17" s="76">
        <v>2005879</v>
      </c>
      <c r="B17" s="34" t="s">
        <v>9</v>
      </c>
      <c r="C17" s="34" t="s">
        <v>31</v>
      </c>
      <c r="D17" s="35" t="str">
        <f t="shared" si="0"/>
        <v>2005879 - CEDA  Hanover Park</v>
      </c>
      <c r="E17" s="43" t="s">
        <v>312</v>
      </c>
      <c r="F17" s="43" t="s">
        <v>31</v>
      </c>
      <c r="G17" s="43">
        <v>60133</v>
      </c>
      <c r="H17" s="35" t="str">
        <f t="shared" si="1"/>
        <v>Hanover Park 60133</v>
      </c>
      <c r="I17" s="34" t="s">
        <v>2</v>
      </c>
    </row>
    <row r="18" spans="1:9" x14ac:dyDescent="0.25">
      <c r="A18" s="76">
        <v>2005909</v>
      </c>
      <c r="B18" s="34" t="s">
        <v>9</v>
      </c>
      <c r="C18" s="34" t="s">
        <v>16</v>
      </c>
      <c r="D18" s="35" t="str">
        <f t="shared" si="0"/>
        <v>2005909 - CEDA  Harvey</v>
      </c>
      <c r="E18" s="43" t="s">
        <v>313</v>
      </c>
      <c r="F18" s="43" t="s">
        <v>16</v>
      </c>
      <c r="G18" s="43">
        <v>60426</v>
      </c>
      <c r="H18" s="35" t="str">
        <f t="shared" si="1"/>
        <v>Harvey 60426</v>
      </c>
      <c r="I18" s="34" t="s">
        <v>2</v>
      </c>
    </row>
    <row r="19" spans="1:9" x14ac:dyDescent="0.25">
      <c r="A19" s="76">
        <v>2005903</v>
      </c>
      <c r="B19" s="34" t="s">
        <v>9</v>
      </c>
      <c r="C19" s="34" t="s">
        <v>17</v>
      </c>
      <c r="D19" s="35" t="str">
        <f t="shared" si="0"/>
        <v>2005903 - CEDA  Howard</v>
      </c>
      <c r="E19" s="43" t="s">
        <v>314</v>
      </c>
      <c r="F19" s="43" t="s">
        <v>354</v>
      </c>
      <c r="G19" s="43">
        <v>60626</v>
      </c>
      <c r="H19" s="35" t="str">
        <f t="shared" si="1"/>
        <v>Chicago 60626</v>
      </c>
      <c r="I19" s="34" t="s">
        <v>2</v>
      </c>
    </row>
    <row r="20" spans="1:9" x14ac:dyDescent="0.25">
      <c r="A20" s="76">
        <v>2005937</v>
      </c>
      <c r="B20" s="34" t="s">
        <v>9</v>
      </c>
      <c r="C20" s="34" t="s">
        <v>18</v>
      </c>
      <c r="D20" s="35" t="str">
        <f t="shared" si="0"/>
        <v>2005937 - CEDA  Irving Park</v>
      </c>
      <c r="E20" s="43" t="s">
        <v>315</v>
      </c>
      <c r="F20" s="43" t="s">
        <v>354</v>
      </c>
      <c r="G20" s="43">
        <v>60641</v>
      </c>
      <c r="H20" s="35" t="str">
        <f t="shared" si="1"/>
        <v>Chicago 60641</v>
      </c>
      <c r="I20" s="34" t="s">
        <v>2</v>
      </c>
    </row>
    <row r="21" spans="1:9" x14ac:dyDescent="0.25">
      <c r="A21" s="76">
        <v>2005905</v>
      </c>
      <c r="B21" s="34" t="s">
        <v>9</v>
      </c>
      <c r="C21" s="34" t="s">
        <v>19</v>
      </c>
      <c r="D21" s="35" t="str">
        <f t="shared" si="0"/>
        <v>2005905 - CEDA  Maywood</v>
      </c>
      <c r="E21" s="43" t="s">
        <v>316</v>
      </c>
      <c r="F21" s="43" t="s">
        <v>19</v>
      </c>
      <c r="G21" s="43">
        <v>60153</v>
      </c>
      <c r="H21" s="35" t="str">
        <f t="shared" si="1"/>
        <v>Maywood 60153</v>
      </c>
      <c r="I21" s="34" t="s">
        <v>2</v>
      </c>
    </row>
    <row r="22" spans="1:9" x14ac:dyDescent="0.25">
      <c r="A22" s="76">
        <v>2005889</v>
      </c>
      <c r="B22" s="34" t="s">
        <v>9</v>
      </c>
      <c r="C22" s="34" t="s">
        <v>20</v>
      </c>
      <c r="D22" s="35" t="str">
        <f t="shared" si="0"/>
        <v>2005889 - CEDA  Morton Grove</v>
      </c>
      <c r="E22" s="43" t="s">
        <v>317</v>
      </c>
      <c r="F22" s="43" t="s">
        <v>20</v>
      </c>
      <c r="G22" s="43">
        <v>60053</v>
      </c>
      <c r="H22" s="35" t="str">
        <f t="shared" si="1"/>
        <v>Morton Grove 60053</v>
      </c>
      <c r="I22" s="34" t="s">
        <v>2</v>
      </c>
    </row>
    <row r="23" spans="1:9" x14ac:dyDescent="0.25">
      <c r="A23" s="76">
        <v>2005921</v>
      </c>
      <c r="B23" s="34" t="s">
        <v>9</v>
      </c>
      <c r="C23" s="34" t="s">
        <v>21</v>
      </c>
      <c r="D23" s="35" t="str">
        <f t="shared" si="0"/>
        <v>2005921 - CEDA  Oak Lawn</v>
      </c>
      <c r="E23" s="43" t="s">
        <v>318</v>
      </c>
      <c r="F23" s="43" t="s">
        <v>21</v>
      </c>
      <c r="G23" s="43">
        <v>60453</v>
      </c>
      <c r="H23" s="35" t="str">
        <f t="shared" si="1"/>
        <v>Oak Lawn 60453</v>
      </c>
      <c r="I23" s="34" t="s">
        <v>2</v>
      </c>
    </row>
    <row r="24" spans="1:9" x14ac:dyDescent="0.25">
      <c r="A24" s="76">
        <v>2005894</v>
      </c>
      <c r="B24" s="34" t="s">
        <v>9</v>
      </c>
      <c r="C24" s="34" t="s">
        <v>22</v>
      </c>
      <c r="D24" s="35" t="str">
        <f t="shared" si="0"/>
        <v>2005894 - CEDA  Oak Park</v>
      </c>
      <c r="E24" s="43" t="s">
        <v>319</v>
      </c>
      <c r="F24" s="43" t="s">
        <v>22</v>
      </c>
      <c r="G24" s="43">
        <v>60304</v>
      </c>
      <c r="H24" s="35" t="str">
        <f t="shared" si="1"/>
        <v>Oak Park 60304</v>
      </c>
      <c r="I24" s="34" t="s">
        <v>2</v>
      </c>
    </row>
    <row r="25" spans="1:9" x14ac:dyDescent="0.25">
      <c r="A25" s="76">
        <v>2005897</v>
      </c>
      <c r="B25" s="34" t="s">
        <v>9</v>
      </c>
      <c r="C25" s="34" t="s">
        <v>23</v>
      </c>
      <c r="D25" s="35" t="str">
        <f t="shared" si="0"/>
        <v>2005897 - CEDA  Rolling Meadows</v>
      </c>
      <c r="E25" s="43" t="s">
        <v>320</v>
      </c>
      <c r="F25" s="43" t="s">
        <v>355</v>
      </c>
      <c r="G25" s="43">
        <v>60008</v>
      </c>
      <c r="H25" s="35" t="str">
        <f t="shared" si="1"/>
        <v>Rolling Meadow 60008</v>
      </c>
      <c r="I25" s="34" t="s">
        <v>2</v>
      </c>
    </row>
    <row r="26" spans="1:9" x14ac:dyDescent="0.25">
      <c r="A26" s="76">
        <v>2005906</v>
      </c>
      <c r="B26" s="34" t="s">
        <v>9</v>
      </c>
      <c r="C26" s="34" t="s">
        <v>24</v>
      </c>
      <c r="D26" s="35" t="str">
        <f t="shared" si="0"/>
        <v>2005906 - CEDA  Summit</v>
      </c>
      <c r="E26" s="43" t="s">
        <v>321</v>
      </c>
      <c r="F26" s="43" t="s">
        <v>24</v>
      </c>
      <c r="G26" s="43">
        <v>60501</v>
      </c>
      <c r="H26" s="35" t="str">
        <f t="shared" si="1"/>
        <v>Summit 60501</v>
      </c>
      <c r="I26" s="34" t="s">
        <v>2</v>
      </c>
    </row>
    <row r="27" spans="1:9" x14ac:dyDescent="0.25">
      <c r="A27" s="76">
        <v>2005864</v>
      </c>
      <c r="B27" s="34" t="s">
        <v>198</v>
      </c>
      <c r="C27" s="34" t="s">
        <v>25</v>
      </c>
      <c r="D27" s="35" t="str">
        <f t="shared" si="0"/>
        <v>2005864 - Champaign-Urbana  Champaign</v>
      </c>
      <c r="E27" s="35" t="s">
        <v>391</v>
      </c>
      <c r="F27" s="43" t="s">
        <v>25</v>
      </c>
      <c r="G27" s="43">
        <v>61820</v>
      </c>
      <c r="H27" s="35" t="str">
        <f t="shared" si="1"/>
        <v>Champaign 61820</v>
      </c>
      <c r="I27" s="34" t="s">
        <v>6</v>
      </c>
    </row>
    <row r="28" spans="1:9" x14ac:dyDescent="0.25">
      <c r="A28" s="76">
        <v>2005865</v>
      </c>
      <c r="B28" s="34" t="s">
        <v>198</v>
      </c>
      <c r="C28" s="34" t="s">
        <v>26</v>
      </c>
      <c r="D28" s="35" t="str">
        <f t="shared" si="0"/>
        <v>2005865 - Champaign-Urbana  Rantoul</v>
      </c>
      <c r="E28" s="35" t="s">
        <v>392</v>
      </c>
      <c r="F28" s="43" t="s">
        <v>26</v>
      </c>
      <c r="G28" s="43">
        <v>61866</v>
      </c>
      <c r="H28" s="35" t="str">
        <f t="shared" si="1"/>
        <v>Rantoul 61866</v>
      </c>
      <c r="I28" s="34" t="s">
        <v>6</v>
      </c>
    </row>
    <row r="29" spans="1:9" x14ac:dyDescent="0.25">
      <c r="A29" s="76">
        <v>2005913</v>
      </c>
      <c r="B29" s="34" t="s">
        <v>197</v>
      </c>
      <c r="C29" s="34" t="s">
        <v>233</v>
      </c>
      <c r="D29" s="35" t="str">
        <f t="shared" si="0"/>
        <v>2005913 - Chicago   Alivio</v>
      </c>
      <c r="E29" s="43" t="s">
        <v>322</v>
      </c>
      <c r="F29" s="43" t="s">
        <v>354</v>
      </c>
      <c r="G29" s="43">
        <v>60608</v>
      </c>
      <c r="H29" s="35" t="str">
        <f t="shared" si="1"/>
        <v>Chicago 60608</v>
      </c>
      <c r="I29" s="34" t="s">
        <v>2</v>
      </c>
    </row>
    <row r="30" spans="1:9" x14ac:dyDescent="0.25">
      <c r="A30" s="76">
        <v>2005886</v>
      </c>
      <c r="B30" s="34" t="s">
        <v>197</v>
      </c>
      <c r="C30" s="34" t="s">
        <v>27</v>
      </c>
      <c r="D30" s="35" t="str">
        <f t="shared" si="0"/>
        <v>2005886 - Chicago   Asian Human Services</v>
      </c>
      <c r="E30" s="43" t="s">
        <v>584</v>
      </c>
      <c r="F30" s="43" t="s">
        <v>354</v>
      </c>
      <c r="G30" s="43">
        <v>60659</v>
      </c>
      <c r="H30" s="35" t="str">
        <f t="shared" si="1"/>
        <v>Chicago 60659</v>
      </c>
      <c r="I30" s="34" t="s">
        <v>2</v>
      </c>
    </row>
    <row r="31" spans="1:9" x14ac:dyDescent="0.25">
      <c r="A31" s="76">
        <v>2005885</v>
      </c>
      <c r="B31" s="34" t="s">
        <v>197</v>
      </c>
      <c r="C31" s="34" t="s">
        <v>11</v>
      </c>
      <c r="D31" s="35" t="str">
        <f t="shared" si="0"/>
        <v>2005885 - Chicago   Austin</v>
      </c>
      <c r="E31" s="43" t="s">
        <v>323</v>
      </c>
      <c r="F31" s="43" t="s">
        <v>354</v>
      </c>
      <c r="G31" s="43">
        <v>60651</v>
      </c>
      <c r="H31" s="35" t="str">
        <f t="shared" si="1"/>
        <v>Chicago 60651</v>
      </c>
      <c r="I31" s="34" t="s">
        <v>2</v>
      </c>
    </row>
    <row r="32" spans="1:9" x14ac:dyDescent="0.25">
      <c r="A32" s="76">
        <v>2005911</v>
      </c>
      <c r="B32" s="34" t="s">
        <v>197</v>
      </c>
      <c r="C32" s="34" t="s">
        <v>234</v>
      </c>
      <c r="D32" s="35" t="str">
        <f t="shared" si="0"/>
        <v>2005911 - Chicago   Englewood</v>
      </c>
      <c r="E32" s="43" t="s">
        <v>324</v>
      </c>
      <c r="F32" s="43" t="s">
        <v>354</v>
      </c>
      <c r="G32" s="43">
        <v>60621</v>
      </c>
      <c r="H32" s="35" t="str">
        <f t="shared" si="1"/>
        <v>Chicago 60621</v>
      </c>
      <c r="I32" s="34" t="s">
        <v>2</v>
      </c>
    </row>
    <row r="33" spans="1:9" x14ac:dyDescent="0.25">
      <c r="A33" s="76">
        <v>2005887</v>
      </c>
      <c r="B33" s="34" t="s">
        <v>197</v>
      </c>
      <c r="C33" s="34" t="s">
        <v>235</v>
      </c>
      <c r="D33" s="35" t="str">
        <f t="shared" ref="D33:D62" si="2">(A33 &amp; " - " &amp; B33 &amp; "  " &amp; C33)</f>
        <v>2005887 - Chicago   Erie - Division</v>
      </c>
      <c r="E33" s="43" t="s">
        <v>325</v>
      </c>
      <c r="F33" s="43" t="s">
        <v>354</v>
      </c>
      <c r="G33" s="43">
        <v>60622</v>
      </c>
      <c r="H33" s="35" t="str">
        <f t="shared" si="1"/>
        <v>Chicago 60622</v>
      </c>
      <c r="I33" s="34" t="s">
        <v>2</v>
      </c>
    </row>
    <row r="34" spans="1:9" x14ac:dyDescent="0.25">
      <c r="A34" s="76">
        <v>2006045</v>
      </c>
      <c r="B34" s="34" t="s">
        <v>197</v>
      </c>
      <c r="C34" s="34" t="s">
        <v>249</v>
      </c>
      <c r="D34" s="35" t="str">
        <f t="shared" si="2"/>
        <v>2006045 - Chicago   Erie - Superior</v>
      </c>
      <c r="E34" s="43" t="s">
        <v>326</v>
      </c>
      <c r="F34" s="43" t="s">
        <v>354</v>
      </c>
      <c r="G34" s="43">
        <v>60622</v>
      </c>
      <c r="H34" s="35" t="str">
        <f t="shared" si="1"/>
        <v>Chicago 60622</v>
      </c>
      <c r="I34" s="34" t="s">
        <v>2</v>
      </c>
    </row>
    <row r="35" spans="1:9" x14ac:dyDescent="0.25">
      <c r="A35" s="76">
        <v>2005875</v>
      </c>
      <c r="B35" s="34" t="s">
        <v>197</v>
      </c>
      <c r="C35" s="34" t="s">
        <v>250</v>
      </c>
      <c r="D35" s="35" t="str">
        <f t="shared" si="2"/>
        <v>2005875 - Chicago   Greater Lawn</v>
      </c>
      <c r="E35" s="43" t="s">
        <v>585</v>
      </c>
      <c r="F35" s="43" t="s">
        <v>354</v>
      </c>
      <c r="G35" s="43">
        <v>60632</v>
      </c>
      <c r="H35" s="35" t="str">
        <f t="shared" si="1"/>
        <v>Chicago 60632</v>
      </c>
      <c r="I35" s="34" t="s">
        <v>2</v>
      </c>
    </row>
    <row r="36" spans="1:9" x14ac:dyDescent="0.25">
      <c r="A36" s="76">
        <v>2005928</v>
      </c>
      <c r="B36" s="34" t="s">
        <v>197</v>
      </c>
      <c r="C36" s="34" t="s">
        <v>28</v>
      </c>
      <c r="D36" s="35" t="str">
        <f t="shared" si="2"/>
        <v>2005928 - Chicago   Henry Booth House</v>
      </c>
      <c r="E36" s="43" t="s">
        <v>328</v>
      </c>
      <c r="F36" s="43" t="s">
        <v>354</v>
      </c>
      <c r="G36" s="43">
        <v>60616</v>
      </c>
      <c r="H36" s="35" t="str">
        <f t="shared" si="1"/>
        <v>Chicago 60616</v>
      </c>
      <c r="I36" s="34" t="s">
        <v>2</v>
      </c>
    </row>
    <row r="37" spans="1:9" x14ac:dyDescent="0.25">
      <c r="A37" s="76">
        <v>2005910</v>
      </c>
      <c r="B37" s="34" t="s">
        <v>197</v>
      </c>
      <c r="C37" s="34" t="s">
        <v>236</v>
      </c>
      <c r="D37" s="35" t="str">
        <f t="shared" si="2"/>
        <v>2005910 - Chicago   King Center</v>
      </c>
      <c r="E37" s="81" t="s">
        <v>327</v>
      </c>
      <c r="F37" s="81" t="s">
        <v>354</v>
      </c>
      <c r="G37" s="81">
        <v>60653</v>
      </c>
      <c r="H37" s="35" t="str">
        <f t="shared" si="1"/>
        <v>Chicago 60653</v>
      </c>
      <c r="I37" s="34" t="s">
        <v>2</v>
      </c>
    </row>
    <row r="38" spans="1:9" x14ac:dyDescent="0.25">
      <c r="A38" s="76">
        <v>2005892</v>
      </c>
      <c r="B38" s="34" t="s">
        <v>197</v>
      </c>
      <c r="C38" s="34" t="s">
        <v>535</v>
      </c>
      <c r="D38" s="35" t="str">
        <f t="shared" si="2"/>
        <v>2005892 - Chicago   South Chicago (Chicago Family H.C.)</v>
      </c>
      <c r="E38" s="43" t="s">
        <v>329</v>
      </c>
      <c r="F38" s="43" t="s">
        <v>354</v>
      </c>
      <c r="G38" s="43">
        <v>60617</v>
      </c>
      <c r="H38" s="35" t="str">
        <f t="shared" si="1"/>
        <v>Chicago 60617</v>
      </c>
      <c r="I38" s="34" t="s">
        <v>2</v>
      </c>
    </row>
    <row r="39" spans="1:9" x14ac:dyDescent="0.25">
      <c r="A39" s="76">
        <v>2005872</v>
      </c>
      <c r="B39" s="34" t="s">
        <v>197</v>
      </c>
      <c r="C39" s="34" t="s">
        <v>237</v>
      </c>
      <c r="D39" s="35" t="str">
        <f t="shared" si="2"/>
        <v>2005872 - Chicago   Uptown Neighbor</v>
      </c>
      <c r="E39" s="43" t="s">
        <v>330</v>
      </c>
      <c r="F39" s="43" t="s">
        <v>354</v>
      </c>
      <c r="G39" s="43">
        <v>60640</v>
      </c>
      <c r="H39" s="35" t="str">
        <f t="shared" si="1"/>
        <v>Chicago 60640</v>
      </c>
      <c r="I39" s="34" t="s">
        <v>2</v>
      </c>
    </row>
    <row r="40" spans="1:9" x14ac:dyDescent="0.25">
      <c r="A40" s="76">
        <v>2005936</v>
      </c>
      <c r="B40" s="34" t="s">
        <v>197</v>
      </c>
      <c r="C40" s="34" t="s">
        <v>29</v>
      </c>
      <c r="D40" s="35" t="str">
        <f t="shared" si="2"/>
        <v>2005936 - Chicago   Westside Health Partnership</v>
      </c>
      <c r="E40" s="43" t="s">
        <v>331</v>
      </c>
      <c r="F40" s="43" t="s">
        <v>354</v>
      </c>
      <c r="G40" s="43">
        <v>60623</v>
      </c>
      <c r="H40" s="35" t="str">
        <f t="shared" si="1"/>
        <v>Chicago 60623</v>
      </c>
      <c r="I40" s="34" t="s">
        <v>2</v>
      </c>
    </row>
    <row r="41" spans="1:9" x14ac:dyDescent="0.25">
      <c r="A41" s="76">
        <v>2005866</v>
      </c>
      <c r="B41" s="34" t="s">
        <v>130</v>
      </c>
      <c r="D41" s="35" t="str">
        <f t="shared" si="2"/>
        <v xml:space="preserve">2005866 - Christian   </v>
      </c>
      <c r="E41" s="35" t="s">
        <v>583</v>
      </c>
      <c r="F41" s="43" t="s">
        <v>466</v>
      </c>
      <c r="G41" s="43">
        <v>62568</v>
      </c>
      <c r="H41" s="35" t="str">
        <f t="shared" ref="H41:H62" si="3">F41&amp;" "&amp;G41</f>
        <v>Taylorville 62568</v>
      </c>
      <c r="I41" s="34" t="s">
        <v>4</v>
      </c>
    </row>
    <row r="42" spans="1:9" x14ac:dyDescent="0.25">
      <c r="A42" s="76">
        <v>2005867</v>
      </c>
      <c r="B42" s="34" t="s">
        <v>131</v>
      </c>
      <c r="D42" s="35" t="str">
        <f t="shared" si="2"/>
        <v xml:space="preserve">2005867 - Clark   </v>
      </c>
      <c r="E42" s="35" t="s">
        <v>444</v>
      </c>
      <c r="F42" s="43" t="s">
        <v>467</v>
      </c>
      <c r="G42" s="43">
        <v>62442</v>
      </c>
      <c r="H42" s="35" t="str">
        <f t="shared" si="3"/>
        <v>Martinsville 62442</v>
      </c>
      <c r="I42" s="34" t="s">
        <v>4</v>
      </c>
    </row>
    <row r="43" spans="1:9" x14ac:dyDescent="0.25">
      <c r="A43" s="77">
        <v>2006067</v>
      </c>
      <c r="B43" s="34" t="s">
        <v>132</v>
      </c>
      <c r="D43" s="35" t="str">
        <f t="shared" si="2"/>
        <v xml:space="preserve">2006067 - Clay   </v>
      </c>
      <c r="E43" s="43" t="s">
        <v>486</v>
      </c>
      <c r="F43" s="43" t="s">
        <v>508</v>
      </c>
      <c r="G43" s="43">
        <v>62839</v>
      </c>
      <c r="H43" s="35" t="str">
        <f t="shared" si="3"/>
        <v>Flora 62839</v>
      </c>
      <c r="I43" s="34" t="s">
        <v>5</v>
      </c>
    </row>
    <row r="44" spans="1:9" x14ac:dyDescent="0.25">
      <c r="A44" s="76">
        <v>2005869</v>
      </c>
      <c r="B44" s="34" t="s">
        <v>133</v>
      </c>
      <c r="D44" s="35" t="str">
        <f t="shared" si="2"/>
        <v xml:space="preserve">2005869 - Clinton   </v>
      </c>
      <c r="E44" s="43" t="s">
        <v>487</v>
      </c>
      <c r="F44" s="43" t="s">
        <v>509</v>
      </c>
      <c r="G44" s="43">
        <v>62231</v>
      </c>
      <c r="H44" s="35" t="str">
        <f t="shared" si="3"/>
        <v>Carlyle 62231</v>
      </c>
      <c r="I44" s="34" t="s">
        <v>5</v>
      </c>
    </row>
    <row r="45" spans="1:9" x14ac:dyDescent="0.25">
      <c r="A45" s="76">
        <v>2005870</v>
      </c>
      <c r="B45" s="34" t="s">
        <v>134</v>
      </c>
      <c r="D45" s="35" t="str">
        <f t="shared" si="2"/>
        <v xml:space="preserve">2005870 - Coles   </v>
      </c>
      <c r="E45" s="35" t="s">
        <v>445</v>
      </c>
      <c r="F45" s="43" t="s">
        <v>468</v>
      </c>
      <c r="G45" s="43">
        <v>61920</v>
      </c>
      <c r="H45" s="35" t="str">
        <f t="shared" si="3"/>
        <v>Charleston 61920</v>
      </c>
      <c r="I45" s="34" t="s">
        <v>4</v>
      </c>
    </row>
    <row r="46" spans="1:9" x14ac:dyDescent="0.25">
      <c r="A46" s="76">
        <v>2005876</v>
      </c>
      <c r="B46" s="34" t="s">
        <v>118</v>
      </c>
      <c r="C46" s="34" t="s">
        <v>238</v>
      </c>
      <c r="D46" s="35" t="str">
        <f t="shared" si="2"/>
        <v>2005876 - Cook County HHS  Arlington Heights Health Center</v>
      </c>
      <c r="E46" s="43" t="s">
        <v>332</v>
      </c>
      <c r="F46" s="43" t="s">
        <v>356</v>
      </c>
      <c r="G46" s="43">
        <v>60004</v>
      </c>
      <c r="H46" s="35" t="str">
        <f t="shared" si="3"/>
        <v>Arlington Heights 60004</v>
      </c>
      <c r="I46" s="34" t="s">
        <v>2</v>
      </c>
    </row>
    <row r="47" spans="1:9" x14ac:dyDescent="0.25">
      <c r="A47" s="76">
        <v>2005904</v>
      </c>
      <c r="B47" s="34" t="s">
        <v>118</v>
      </c>
      <c r="C47" s="34" t="s">
        <v>239</v>
      </c>
      <c r="D47" s="35" t="str">
        <f t="shared" si="2"/>
        <v>2005904 - Cook County HHS  Belmont Craign Health Center</v>
      </c>
      <c r="E47" s="43" t="s">
        <v>333</v>
      </c>
      <c r="F47" s="43" t="s">
        <v>354</v>
      </c>
      <c r="G47" s="43">
        <v>60639</v>
      </c>
      <c r="H47" s="35" t="str">
        <f t="shared" si="3"/>
        <v>Chicago 60639</v>
      </c>
      <c r="I47" s="34" t="s">
        <v>2</v>
      </c>
    </row>
    <row r="48" spans="1:9" x14ac:dyDescent="0.25">
      <c r="A48" s="76">
        <v>2005912</v>
      </c>
      <c r="B48" s="34" t="s">
        <v>118</v>
      </c>
      <c r="C48" s="34" t="s">
        <v>534</v>
      </c>
      <c r="D48" s="35" t="str">
        <f t="shared" si="2"/>
        <v>2005912 - Cook County HHS  Ford Heights (Cottage Grove H.C.)</v>
      </c>
      <c r="E48" s="43" t="s">
        <v>334</v>
      </c>
      <c r="F48" s="43" t="s">
        <v>357</v>
      </c>
      <c r="G48" s="43">
        <v>60411</v>
      </c>
      <c r="H48" s="35" t="str">
        <f t="shared" si="3"/>
        <v>Ford Heights 60411</v>
      </c>
      <c r="I48" s="34" t="s">
        <v>2</v>
      </c>
    </row>
    <row r="49" spans="1:9" x14ac:dyDescent="0.25">
      <c r="A49" s="76">
        <v>2005880</v>
      </c>
      <c r="B49" s="34" t="s">
        <v>118</v>
      </c>
      <c r="C49" s="34" t="s">
        <v>240</v>
      </c>
      <c r="D49" s="35" t="str">
        <f t="shared" si="2"/>
        <v>2005880 - Cook County HHS  Riverside Health Center</v>
      </c>
      <c r="E49" s="43" t="s">
        <v>335</v>
      </c>
      <c r="F49" s="43" t="s">
        <v>358</v>
      </c>
      <c r="G49" s="43">
        <v>60546</v>
      </c>
      <c r="H49" s="35" t="str">
        <f t="shared" si="3"/>
        <v>Riverside 60546</v>
      </c>
      <c r="I49" s="34" t="s">
        <v>2</v>
      </c>
    </row>
    <row r="50" spans="1:9" x14ac:dyDescent="0.25">
      <c r="A50" s="76">
        <v>2005907</v>
      </c>
      <c r="B50" s="34" t="s">
        <v>118</v>
      </c>
      <c r="C50" s="34" t="s">
        <v>241</v>
      </c>
      <c r="D50" s="35" t="str">
        <f t="shared" si="2"/>
        <v>2005907 - Cook County HHS  Robbins HC of Cook County</v>
      </c>
      <c r="E50" s="43" t="s">
        <v>336</v>
      </c>
      <c r="F50" s="43" t="s">
        <v>359</v>
      </c>
      <c r="G50" s="43">
        <v>60472</v>
      </c>
      <c r="H50" s="35" t="str">
        <f t="shared" si="3"/>
        <v>Robbins 60472</v>
      </c>
      <c r="I50" s="34" t="s">
        <v>2</v>
      </c>
    </row>
    <row r="51" spans="1:9" x14ac:dyDescent="0.25">
      <c r="A51" s="76">
        <v>2005994</v>
      </c>
      <c r="B51" s="34" t="s">
        <v>205</v>
      </c>
      <c r="C51" s="34" t="s">
        <v>32</v>
      </c>
      <c r="D51" s="35" t="str">
        <f t="shared" si="2"/>
        <v>2005994 - Coordinated Youth  Granite City</v>
      </c>
      <c r="E51" s="43" t="s">
        <v>488</v>
      </c>
      <c r="F51" s="43" t="s">
        <v>32</v>
      </c>
      <c r="G51" s="43">
        <v>62040</v>
      </c>
      <c r="H51" s="35" t="str">
        <f t="shared" si="3"/>
        <v>Granite City 62040</v>
      </c>
      <c r="I51" s="34" t="s">
        <v>5</v>
      </c>
    </row>
    <row r="52" spans="1:9" x14ac:dyDescent="0.25">
      <c r="A52" s="76">
        <v>2005993</v>
      </c>
      <c r="B52" s="34" t="s">
        <v>205</v>
      </c>
      <c r="C52" s="34" t="s">
        <v>33</v>
      </c>
      <c r="D52" s="35" t="str">
        <f t="shared" si="2"/>
        <v>2005993 - Coordinated Youth  Wood River</v>
      </c>
      <c r="E52" s="43" t="s">
        <v>488</v>
      </c>
      <c r="F52" s="43" t="s">
        <v>32</v>
      </c>
      <c r="G52" s="43">
        <v>62040</v>
      </c>
      <c r="H52" s="35" t="str">
        <f t="shared" si="3"/>
        <v>Granite City 62040</v>
      </c>
      <c r="I52" s="34" t="s">
        <v>5</v>
      </c>
    </row>
    <row r="53" spans="1:9" x14ac:dyDescent="0.25">
      <c r="A53" s="76">
        <v>2005939</v>
      </c>
      <c r="B53" s="34" t="s">
        <v>135</v>
      </c>
      <c r="D53" s="35" t="str">
        <f t="shared" si="2"/>
        <v xml:space="preserve">2005939 - Crawford   </v>
      </c>
      <c r="E53" s="43" t="s">
        <v>489</v>
      </c>
      <c r="F53" s="43" t="s">
        <v>510</v>
      </c>
      <c r="G53" s="43">
        <v>62454</v>
      </c>
      <c r="H53" s="35" t="str">
        <f t="shared" si="3"/>
        <v>Robinson 62454</v>
      </c>
      <c r="I53" s="34" t="s">
        <v>5</v>
      </c>
    </row>
    <row r="54" spans="1:9" x14ac:dyDescent="0.25">
      <c r="A54" s="76">
        <v>2005940</v>
      </c>
      <c r="B54" s="34" t="s">
        <v>136</v>
      </c>
      <c r="D54" s="35" t="str">
        <f t="shared" si="2"/>
        <v xml:space="preserve">2005940 - Cumberland   </v>
      </c>
      <c r="E54" s="35" t="s">
        <v>446</v>
      </c>
      <c r="F54" s="43" t="s">
        <v>469</v>
      </c>
      <c r="G54" s="43">
        <v>62468</v>
      </c>
      <c r="H54" s="35" t="str">
        <f t="shared" si="3"/>
        <v>Toledo 62468</v>
      </c>
      <c r="I54" s="34" t="s">
        <v>4</v>
      </c>
    </row>
    <row r="55" spans="1:9" x14ac:dyDescent="0.25">
      <c r="A55" s="76">
        <v>2005941</v>
      </c>
      <c r="B55" s="34" t="s">
        <v>137</v>
      </c>
      <c r="D55" s="35" t="str">
        <f t="shared" si="2"/>
        <v xml:space="preserve">2005941 - De Kalb   </v>
      </c>
      <c r="E55" s="43" t="s">
        <v>365</v>
      </c>
      <c r="F55" s="43" t="s">
        <v>389</v>
      </c>
      <c r="G55" s="43">
        <v>60115</v>
      </c>
      <c r="H55" s="35" t="str">
        <f t="shared" si="3"/>
        <v>DeKalb 60115</v>
      </c>
      <c r="I55" s="34" t="s">
        <v>3</v>
      </c>
    </row>
    <row r="56" spans="1:9" x14ac:dyDescent="0.25">
      <c r="A56" s="76">
        <v>2005942</v>
      </c>
      <c r="B56" s="34" t="s">
        <v>199</v>
      </c>
      <c r="C56" s="34" t="s">
        <v>267</v>
      </c>
      <c r="D56" s="35" t="str">
        <f t="shared" si="2"/>
        <v>2005942 - DeWitt Piatt  Dewitt</v>
      </c>
      <c r="E56" s="35" t="s">
        <v>447</v>
      </c>
      <c r="F56" s="43" t="s">
        <v>470</v>
      </c>
      <c r="G56" s="43">
        <v>61856</v>
      </c>
      <c r="H56" s="35" t="str">
        <f t="shared" si="3"/>
        <v>Monticello 61856</v>
      </c>
      <c r="I56" s="34" t="s">
        <v>4</v>
      </c>
    </row>
    <row r="57" spans="1:9" x14ac:dyDescent="0.25">
      <c r="A57" s="76">
        <v>2006010</v>
      </c>
      <c r="B57" s="34" t="s">
        <v>199</v>
      </c>
      <c r="C57" s="34" t="s">
        <v>266</v>
      </c>
      <c r="D57" s="35" t="str">
        <f t="shared" si="2"/>
        <v>2006010 - DeWitt Piatt  Piatt</v>
      </c>
      <c r="E57" s="35" t="s">
        <v>447</v>
      </c>
      <c r="F57" s="43" t="s">
        <v>470</v>
      </c>
      <c r="G57" s="43">
        <v>61856</v>
      </c>
      <c r="H57" s="35" t="str">
        <f t="shared" si="3"/>
        <v>Monticello 61856</v>
      </c>
      <c r="I57" s="34" t="s">
        <v>4</v>
      </c>
    </row>
    <row r="58" spans="1:9" x14ac:dyDescent="0.25">
      <c r="A58" s="77">
        <v>2006069</v>
      </c>
      <c r="B58" s="34" t="s">
        <v>212</v>
      </c>
      <c r="C58" s="34" t="s">
        <v>278</v>
      </c>
      <c r="D58" s="35" t="str">
        <f t="shared" si="2"/>
        <v>2006069 - DHS  Chicago/Clinton Bldg.</v>
      </c>
      <c r="E58" s="43" t="s">
        <v>523</v>
      </c>
      <c r="F58" s="43" t="s">
        <v>354</v>
      </c>
      <c r="G58" s="43">
        <v>60607</v>
      </c>
      <c r="H58" s="35" t="str">
        <f t="shared" si="3"/>
        <v>Chicago 60607</v>
      </c>
    </row>
    <row r="59" spans="1:9" x14ac:dyDescent="0.25">
      <c r="A59" s="76">
        <v>2006080</v>
      </c>
      <c r="B59" s="34" t="s">
        <v>212</v>
      </c>
      <c r="C59" s="34" t="s">
        <v>213</v>
      </c>
      <c r="D59" s="35" t="str">
        <f t="shared" si="2"/>
        <v>2006080 - DHS  Springfield</v>
      </c>
      <c r="E59" s="43" t="s">
        <v>524</v>
      </c>
      <c r="F59" s="43" t="s">
        <v>213</v>
      </c>
      <c r="G59" s="43">
        <v>62701</v>
      </c>
      <c r="H59" s="35" t="str">
        <f t="shared" si="3"/>
        <v>Springfield 62701</v>
      </c>
    </row>
    <row r="60" spans="1:9" x14ac:dyDescent="0.25">
      <c r="A60" s="76">
        <v>2005943</v>
      </c>
      <c r="B60" s="34" t="s">
        <v>138</v>
      </c>
      <c r="D60" s="35" t="str">
        <f t="shared" si="2"/>
        <v xml:space="preserve">2005943 - Douglas   </v>
      </c>
      <c r="E60" s="35" t="s">
        <v>448</v>
      </c>
      <c r="F60" s="43" t="s">
        <v>471</v>
      </c>
      <c r="G60" s="43">
        <v>61953</v>
      </c>
      <c r="H60" s="35" t="str">
        <f t="shared" si="3"/>
        <v>Tuscola 61953</v>
      </c>
      <c r="I60" s="34" t="s">
        <v>4</v>
      </c>
    </row>
    <row r="61" spans="1:9" x14ac:dyDescent="0.25">
      <c r="A61" s="76">
        <v>2005946</v>
      </c>
      <c r="B61" s="34" t="s">
        <v>139</v>
      </c>
      <c r="C61" s="34" t="s">
        <v>34</v>
      </c>
      <c r="D61" s="35" t="str">
        <f t="shared" si="2"/>
        <v>2005946 - Du Page   Addison</v>
      </c>
      <c r="E61" s="43" t="s">
        <v>366</v>
      </c>
      <c r="F61" s="43" t="s">
        <v>35</v>
      </c>
      <c r="G61" s="43">
        <v>60187</v>
      </c>
      <c r="H61" s="35" t="str">
        <f t="shared" si="3"/>
        <v>Wheaton 60187</v>
      </c>
      <c r="I61" s="34" t="s">
        <v>3</v>
      </c>
    </row>
    <row r="62" spans="1:9" x14ac:dyDescent="0.25">
      <c r="A62" s="76">
        <v>2005944</v>
      </c>
      <c r="B62" s="34" t="s">
        <v>139</v>
      </c>
      <c r="C62" s="34" t="s">
        <v>36</v>
      </c>
      <c r="D62" s="35" t="str">
        <f t="shared" si="2"/>
        <v>2005944 - Du Page   Lombard</v>
      </c>
      <c r="E62" s="43" t="s">
        <v>366</v>
      </c>
      <c r="F62" s="43" t="s">
        <v>35</v>
      </c>
      <c r="G62" s="43">
        <v>60187</v>
      </c>
      <c r="H62" s="35" t="str">
        <f t="shared" si="3"/>
        <v>Wheaton 60187</v>
      </c>
      <c r="I62" s="34" t="s">
        <v>3</v>
      </c>
    </row>
    <row r="63" spans="1:9" x14ac:dyDescent="0.25">
      <c r="A63" s="76">
        <v>2005947</v>
      </c>
      <c r="B63" s="34" t="s">
        <v>139</v>
      </c>
      <c r="C63" s="34" t="s">
        <v>73</v>
      </c>
      <c r="D63" s="35" t="str">
        <f t="shared" ref="D63:D94" si="4">(A63 &amp; " - " &amp; B63 &amp; "  " &amp; C63)</f>
        <v>2005947 - Du Page   Westmont</v>
      </c>
      <c r="E63" s="43" t="s">
        <v>366</v>
      </c>
      <c r="F63" s="43" t="s">
        <v>35</v>
      </c>
      <c r="G63" s="43">
        <v>60187</v>
      </c>
      <c r="H63" s="35" t="str">
        <f t="shared" ref="H63:H94" si="5">F63&amp;" "&amp;G63</f>
        <v>Wheaton 60187</v>
      </c>
      <c r="I63" s="34" t="s">
        <v>3</v>
      </c>
    </row>
    <row r="64" spans="1:9" x14ac:dyDescent="0.25">
      <c r="A64" s="76">
        <v>2005945</v>
      </c>
      <c r="B64" s="34" t="s">
        <v>139</v>
      </c>
      <c r="C64" s="34" t="s">
        <v>35</v>
      </c>
      <c r="D64" s="35" t="str">
        <f t="shared" si="4"/>
        <v>2005945 - Du Page   Wheaton</v>
      </c>
      <c r="E64" s="43" t="s">
        <v>366</v>
      </c>
      <c r="F64" s="43" t="s">
        <v>35</v>
      </c>
      <c r="G64" s="43">
        <v>60187</v>
      </c>
      <c r="H64" s="35" t="str">
        <f t="shared" si="5"/>
        <v>Wheaton 60187</v>
      </c>
      <c r="I64" s="34" t="s">
        <v>3</v>
      </c>
    </row>
    <row r="65" spans="1:9" x14ac:dyDescent="0.25">
      <c r="A65" s="77">
        <v>2006071</v>
      </c>
      <c r="B65" s="34" t="s">
        <v>204</v>
      </c>
      <c r="C65" s="34" t="s">
        <v>37</v>
      </c>
      <c r="D65" s="35" t="str">
        <f t="shared" si="4"/>
        <v>2006071 - East Side  Cahokia</v>
      </c>
      <c r="E65" s="43" t="s">
        <v>490</v>
      </c>
      <c r="F65" s="43" t="s">
        <v>511</v>
      </c>
      <c r="G65" s="43">
        <v>62205</v>
      </c>
      <c r="H65" s="35" t="str">
        <f t="shared" si="5"/>
        <v>East St Louis 62205</v>
      </c>
      <c r="I65" s="34" t="s">
        <v>5</v>
      </c>
    </row>
    <row r="66" spans="1:9" x14ac:dyDescent="0.25">
      <c r="A66" s="76">
        <v>2006018</v>
      </c>
      <c r="B66" s="34" t="s">
        <v>204</v>
      </c>
      <c r="C66" s="34" t="s">
        <v>38</v>
      </c>
      <c r="D66" s="35" t="str">
        <f t="shared" si="4"/>
        <v>2006018 - East Side  East St. Louis</v>
      </c>
      <c r="E66" s="43" t="s">
        <v>490</v>
      </c>
      <c r="F66" s="43" t="s">
        <v>511</v>
      </c>
      <c r="G66" s="43">
        <v>62205</v>
      </c>
      <c r="H66" s="35" t="str">
        <f t="shared" si="5"/>
        <v>East St Louis 62205</v>
      </c>
      <c r="I66" s="34" t="s">
        <v>5</v>
      </c>
    </row>
    <row r="67" spans="1:9" x14ac:dyDescent="0.25">
      <c r="A67" s="77">
        <v>2006040</v>
      </c>
      <c r="B67" s="34" t="s">
        <v>204</v>
      </c>
      <c r="C67" s="34" t="s">
        <v>39</v>
      </c>
      <c r="D67" s="35" t="str">
        <f t="shared" si="4"/>
        <v>2006040 - East Side  Fairmont City</v>
      </c>
      <c r="E67" s="43" t="s">
        <v>490</v>
      </c>
      <c r="F67" s="43" t="s">
        <v>511</v>
      </c>
      <c r="G67" s="43">
        <v>62205</v>
      </c>
      <c r="H67" s="35" t="str">
        <f t="shared" si="5"/>
        <v>East St Louis 62205</v>
      </c>
      <c r="I67" s="34" t="s">
        <v>5</v>
      </c>
    </row>
    <row r="68" spans="1:9" x14ac:dyDescent="0.25">
      <c r="A68" s="76">
        <v>2005949</v>
      </c>
      <c r="B68" s="34" t="s">
        <v>140</v>
      </c>
      <c r="D68" s="35" t="str">
        <f t="shared" si="4"/>
        <v xml:space="preserve">2005949 - Edgar   </v>
      </c>
      <c r="E68" s="35" t="s">
        <v>449</v>
      </c>
      <c r="F68" s="43" t="s">
        <v>472</v>
      </c>
      <c r="G68" s="43">
        <v>61944</v>
      </c>
      <c r="H68" s="35" t="str">
        <f t="shared" si="5"/>
        <v>Paris 61944</v>
      </c>
      <c r="I68" s="34" t="s">
        <v>4</v>
      </c>
    </row>
    <row r="69" spans="1:9" x14ac:dyDescent="0.25">
      <c r="A69" s="76">
        <v>2005950</v>
      </c>
      <c r="B69" s="34" t="s">
        <v>141</v>
      </c>
      <c r="D69" s="35" t="str">
        <f t="shared" si="4"/>
        <v xml:space="preserve">2005950 - Effingham   </v>
      </c>
      <c r="E69" s="35" t="s">
        <v>450</v>
      </c>
      <c r="F69" s="43" t="s">
        <v>473</v>
      </c>
      <c r="G69" s="43">
        <v>62401</v>
      </c>
      <c r="H69" s="35" t="str">
        <f t="shared" si="5"/>
        <v>Effingham 62401</v>
      </c>
      <c r="I69" s="34" t="s">
        <v>4</v>
      </c>
    </row>
    <row r="70" spans="1:9" x14ac:dyDescent="0.25">
      <c r="A70" s="76">
        <v>2006021</v>
      </c>
      <c r="B70" s="34" t="s">
        <v>200</v>
      </c>
      <c r="C70" s="34" t="s">
        <v>589</v>
      </c>
      <c r="D70" s="35" t="str">
        <f t="shared" si="4"/>
        <v>2006021 - Egyptian  Egyptian Public &amp; Mental HD</v>
      </c>
      <c r="E70" s="43" t="s">
        <v>491</v>
      </c>
      <c r="F70" s="43" t="s">
        <v>512</v>
      </c>
      <c r="G70" s="43">
        <v>62930</v>
      </c>
      <c r="H70" s="35" t="str">
        <f t="shared" si="5"/>
        <v>Eldorado 62930</v>
      </c>
      <c r="I70" s="34" t="s">
        <v>5</v>
      </c>
    </row>
    <row r="71" spans="1:9" x14ac:dyDescent="0.25">
      <c r="A71" s="77">
        <v>2006065</v>
      </c>
      <c r="B71" s="34" t="s">
        <v>200</v>
      </c>
      <c r="C71" s="34" t="s">
        <v>76</v>
      </c>
      <c r="D71" s="35" t="str">
        <f t="shared" si="4"/>
        <v>2006065 - Egyptian  Shawneetown</v>
      </c>
      <c r="E71" s="43" t="s">
        <v>491</v>
      </c>
      <c r="F71" s="43" t="s">
        <v>512</v>
      </c>
      <c r="G71" s="43">
        <v>62930</v>
      </c>
      <c r="H71" s="35" t="str">
        <f t="shared" si="5"/>
        <v>Eldorado 62930</v>
      </c>
      <c r="I71" s="34" t="s">
        <v>5</v>
      </c>
    </row>
    <row r="72" spans="1:9" x14ac:dyDescent="0.25">
      <c r="A72" s="76">
        <v>2006034</v>
      </c>
      <c r="B72" s="34" t="s">
        <v>200</v>
      </c>
      <c r="C72" s="34" t="s">
        <v>268</v>
      </c>
      <c r="D72" s="35" t="str">
        <f t="shared" si="4"/>
        <v>2006034 - Egyptian  White</v>
      </c>
      <c r="E72" s="43" t="s">
        <v>491</v>
      </c>
      <c r="F72" s="43" t="s">
        <v>512</v>
      </c>
      <c r="G72" s="43">
        <v>62930</v>
      </c>
      <c r="H72" s="35" t="str">
        <f t="shared" si="5"/>
        <v>Eldorado 62930</v>
      </c>
      <c r="I72" s="34" t="s">
        <v>5</v>
      </c>
    </row>
    <row r="73" spans="1:9" x14ac:dyDescent="0.25">
      <c r="A73" s="76">
        <v>2005951</v>
      </c>
      <c r="B73" s="34" t="s">
        <v>142</v>
      </c>
      <c r="D73" s="35" t="str">
        <f t="shared" si="4"/>
        <v xml:space="preserve">2005951 - Fayette   </v>
      </c>
      <c r="E73" s="43" t="s">
        <v>492</v>
      </c>
      <c r="F73" s="43" t="s">
        <v>513</v>
      </c>
      <c r="G73" s="43">
        <v>62471</v>
      </c>
      <c r="H73" s="35" t="str">
        <f t="shared" si="5"/>
        <v>Vandalia 62471</v>
      </c>
      <c r="I73" s="34" t="s">
        <v>5</v>
      </c>
    </row>
    <row r="74" spans="1:9" x14ac:dyDescent="0.25">
      <c r="A74" s="76">
        <v>2005952</v>
      </c>
      <c r="B74" s="34" t="s">
        <v>201</v>
      </c>
      <c r="D74" s="35" t="str">
        <f t="shared" si="4"/>
        <v xml:space="preserve">2005952 - Ford  </v>
      </c>
      <c r="E74" s="35" t="s">
        <v>393</v>
      </c>
      <c r="F74" s="43" t="s">
        <v>423</v>
      </c>
      <c r="G74" s="43">
        <v>60957</v>
      </c>
      <c r="H74" s="35" t="str">
        <f t="shared" si="5"/>
        <v>Paxton 60957</v>
      </c>
      <c r="I74" s="34" t="s">
        <v>6</v>
      </c>
    </row>
    <row r="75" spans="1:9" x14ac:dyDescent="0.25">
      <c r="A75" s="76">
        <v>2005953</v>
      </c>
      <c r="B75" s="34" t="s">
        <v>202</v>
      </c>
      <c r="C75" s="34" t="s">
        <v>40</v>
      </c>
      <c r="D75" s="35" t="str">
        <f t="shared" si="4"/>
        <v>2005953 - Franklin Williamson  Benton</v>
      </c>
      <c r="E75" s="43" t="s">
        <v>493</v>
      </c>
      <c r="F75" s="43" t="s">
        <v>41</v>
      </c>
      <c r="G75" s="43">
        <v>62959</v>
      </c>
      <c r="H75" s="35" t="str">
        <f t="shared" si="5"/>
        <v>Marion 62959</v>
      </c>
      <c r="I75" s="34" t="s">
        <v>5</v>
      </c>
    </row>
    <row r="76" spans="1:9" x14ac:dyDescent="0.25">
      <c r="A76" s="76">
        <v>2006037</v>
      </c>
      <c r="B76" s="34" t="s">
        <v>202</v>
      </c>
      <c r="C76" s="34" t="s">
        <v>41</v>
      </c>
      <c r="D76" s="35" t="str">
        <f t="shared" si="4"/>
        <v>2006037 - Franklin Williamson  Marion</v>
      </c>
      <c r="E76" s="43" t="s">
        <v>493</v>
      </c>
      <c r="F76" s="43" t="s">
        <v>41</v>
      </c>
      <c r="G76" s="43">
        <v>62959</v>
      </c>
      <c r="H76" s="35" t="str">
        <f t="shared" si="5"/>
        <v>Marion 62959</v>
      </c>
      <c r="I76" s="34" t="s">
        <v>5</v>
      </c>
    </row>
    <row r="77" spans="1:9" x14ac:dyDescent="0.25">
      <c r="A77" s="76">
        <v>2005955</v>
      </c>
      <c r="B77" s="34" t="s">
        <v>143</v>
      </c>
      <c r="C77" s="34" t="s">
        <v>42</v>
      </c>
      <c r="D77" s="35" t="str">
        <f t="shared" si="4"/>
        <v>2005955 - Fulton   Astoria</v>
      </c>
      <c r="E77" s="35" t="s">
        <v>394</v>
      </c>
      <c r="F77" s="43" t="s">
        <v>42</v>
      </c>
      <c r="G77" s="43">
        <v>61501</v>
      </c>
      <c r="H77" s="35" t="str">
        <f t="shared" si="5"/>
        <v>Astoria 61501</v>
      </c>
      <c r="I77" s="34" t="s">
        <v>6</v>
      </c>
    </row>
    <row r="78" spans="1:9" x14ac:dyDescent="0.25">
      <c r="A78" s="76">
        <v>2005954</v>
      </c>
      <c r="B78" s="34" t="s">
        <v>143</v>
      </c>
      <c r="C78" s="34" t="s">
        <v>43</v>
      </c>
      <c r="D78" s="35" t="str">
        <f t="shared" si="4"/>
        <v>2005954 - Fulton   Canton</v>
      </c>
      <c r="E78" s="35" t="s">
        <v>395</v>
      </c>
      <c r="F78" s="43" t="s">
        <v>43</v>
      </c>
      <c r="G78" s="43">
        <v>61520</v>
      </c>
      <c r="H78" s="35" t="str">
        <f t="shared" si="5"/>
        <v>Canton 61520</v>
      </c>
      <c r="I78" s="34" t="s">
        <v>6</v>
      </c>
    </row>
    <row r="79" spans="1:9" x14ac:dyDescent="0.25">
      <c r="A79" s="76">
        <v>2005957</v>
      </c>
      <c r="B79" s="34" t="s">
        <v>144</v>
      </c>
      <c r="C79" s="34" t="s">
        <v>44</v>
      </c>
      <c r="D79" s="35" t="str">
        <f t="shared" si="4"/>
        <v>2005957 - Greene   Carrollton</v>
      </c>
      <c r="E79" s="35" t="s">
        <v>451</v>
      </c>
      <c r="F79" s="43" t="s">
        <v>44</v>
      </c>
      <c r="G79" s="43">
        <v>62016</v>
      </c>
      <c r="H79" s="35" t="str">
        <f t="shared" si="5"/>
        <v>Carrollton 62016</v>
      </c>
      <c r="I79" s="34" t="s">
        <v>4</v>
      </c>
    </row>
    <row r="80" spans="1:9" x14ac:dyDescent="0.25">
      <c r="A80" s="76">
        <v>2005958</v>
      </c>
      <c r="B80" s="34" t="s">
        <v>145</v>
      </c>
      <c r="D80" s="35" t="str">
        <f t="shared" si="4"/>
        <v xml:space="preserve">2005958 - Grundy   </v>
      </c>
      <c r="E80" s="43" t="s">
        <v>367</v>
      </c>
      <c r="F80" s="43" t="s">
        <v>380</v>
      </c>
      <c r="G80" s="43">
        <v>60450</v>
      </c>
      <c r="H80" s="35" t="str">
        <f t="shared" si="5"/>
        <v>Morris 60450</v>
      </c>
      <c r="I80" s="34" t="s">
        <v>3</v>
      </c>
    </row>
    <row r="81" spans="1:9" x14ac:dyDescent="0.25">
      <c r="A81" s="76">
        <v>2005960</v>
      </c>
      <c r="B81" s="34" t="s">
        <v>146</v>
      </c>
      <c r="D81" s="35" t="str">
        <f t="shared" si="4"/>
        <v xml:space="preserve">2005960 - Hancock   </v>
      </c>
      <c r="E81" s="35" t="s">
        <v>452</v>
      </c>
      <c r="F81" s="43" t="s">
        <v>474</v>
      </c>
      <c r="G81" s="43">
        <v>62321</v>
      </c>
      <c r="H81" s="35" t="str">
        <f t="shared" si="5"/>
        <v>Carthage 62321</v>
      </c>
      <c r="I81" s="34" t="s">
        <v>4</v>
      </c>
    </row>
    <row r="82" spans="1:9" x14ac:dyDescent="0.25">
      <c r="A82" s="76">
        <v>2005962</v>
      </c>
      <c r="B82" s="34" t="s">
        <v>147</v>
      </c>
      <c r="D82" s="35" t="str">
        <f t="shared" si="4"/>
        <v xml:space="preserve">2005962 - Henderson   </v>
      </c>
      <c r="E82" s="35" t="s">
        <v>396</v>
      </c>
      <c r="F82" s="43" t="s">
        <v>424</v>
      </c>
      <c r="G82" s="43">
        <v>61437</v>
      </c>
      <c r="H82" s="35" t="str">
        <f t="shared" si="5"/>
        <v>Gladstone 61437</v>
      </c>
      <c r="I82" s="34" t="s">
        <v>6</v>
      </c>
    </row>
    <row r="83" spans="1:9" x14ac:dyDescent="0.25">
      <c r="A83" s="76">
        <v>2005964</v>
      </c>
      <c r="B83" s="34" t="s">
        <v>260</v>
      </c>
      <c r="C83" s="34" t="s">
        <v>45</v>
      </c>
      <c r="D83" s="35" t="str">
        <f t="shared" si="4"/>
        <v>2005964 - Henry/Stark   Colona</v>
      </c>
      <c r="E83" s="35" t="s">
        <v>397</v>
      </c>
      <c r="F83" s="43" t="s">
        <v>45</v>
      </c>
      <c r="G83" s="43">
        <v>61241</v>
      </c>
      <c r="H83" s="35" t="str">
        <f t="shared" si="5"/>
        <v>Colona 61241</v>
      </c>
      <c r="I83" s="34" t="s">
        <v>6</v>
      </c>
    </row>
    <row r="84" spans="1:9" x14ac:dyDescent="0.25">
      <c r="A84" s="76">
        <v>2005963</v>
      </c>
      <c r="B84" s="34" t="s">
        <v>260</v>
      </c>
      <c r="C84" s="34" t="s">
        <v>46</v>
      </c>
      <c r="D84" s="35" t="str">
        <f t="shared" si="4"/>
        <v>2005963 - Henry/Stark   Kewanee</v>
      </c>
      <c r="E84" s="35" t="s">
        <v>398</v>
      </c>
      <c r="F84" s="43" t="s">
        <v>46</v>
      </c>
      <c r="G84" s="43">
        <v>61443</v>
      </c>
      <c r="H84" s="35" t="str">
        <f t="shared" si="5"/>
        <v>Kewanee 61443</v>
      </c>
      <c r="I84" s="34" t="s">
        <v>6</v>
      </c>
    </row>
    <row r="85" spans="1:9" x14ac:dyDescent="0.25">
      <c r="A85" s="76">
        <v>2005965</v>
      </c>
      <c r="B85" s="34" t="s">
        <v>203</v>
      </c>
      <c r="D85" s="35" t="str">
        <f t="shared" si="4"/>
        <v xml:space="preserve">2005965 - Iroquois  </v>
      </c>
      <c r="E85" s="35" t="s">
        <v>399</v>
      </c>
      <c r="F85" s="43" t="s">
        <v>425</v>
      </c>
      <c r="G85" s="43">
        <v>60970</v>
      </c>
      <c r="H85" s="35" t="str">
        <f t="shared" si="5"/>
        <v>Watseka 60970</v>
      </c>
      <c r="I85" s="34" t="s">
        <v>6</v>
      </c>
    </row>
    <row r="86" spans="1:9" x14ac:dyDescent="0.25">
      <c r="A86" s="76">
        <v>2005966</v>
      </c>
      <c r="B86" s="34" t="s">
        <v>148</v>
      </c>
      <c r="D86" s="35" t="str">
        <f t="shared" si="4"/>
        <v xml:space="preserve">2005966 - Jackson   </v>
      </c>
      <c r="E86" s="43" t="s">
        <v>494</v>
      </c>
      <c r="F86" s="43" t="s">
        <v>514</v>
      </c>
      <c r="G86" s="43">
        <v>62966</v>
      </c>
      <c r="H86" s="35" t="str">
        <f t="shared" si="5"/>
        <v>Murphysboro 62966</v>
      </c>
      <c r="I86" s="34" t="s">
        <v>5</v>
      </c>
    </row>
    <row r="87" spans="1:9" x14ac:dyDescent="0.25">
      <c r="A87" s="76">
        <v>2005967</v>
      </c>
      <c r="B87" s="34" t="s">
        <v>269</v>
      </c>
      <c r="C87" s="34" t="s">
        <v>47</v>
      </c>
      <c r="D87" s="35" t="str">
        <f t="shared" si="4"/>
        <v>2005967 - Jasper  Newton</v>
      </c>
      <c r="E87" s="43" t="s">
        <v>495</v>
      </c>
      <c r="F87" s="43" t="s">
        <v>47</v>
      </c>
      <c r="G87" s="43">
        <v>62448</v>
      </c>
      <c r="H87" s="35" t="str">
        <f t="shared" si="5"/>
        <v>Newton 62448</v>
      </c>
      <c r="I87" s="34" t="s">
        <v>5</v>
      </c>
    </row>
    <row r="88" spans="1:9" x14ac:dyDescent="0.25">
      <c r="A88" s="76">
        <v>2006015</v>
      </c>
      <c r="B88" s="34" t="s">
        <v>269</v>
      </c>
      <c r="C88" s="34" t="s">
        <v>48</v>
      </c>
      <c r="D88" s="35" t="str">
        <f t="shared" si="4"/>
        <v>2006015 - Jasper  Olney</v>
      </c>
      <c r="E88" s="43" t="s">
        <v>495</v>
      </c>
      <c r="F88" s="43" t="s">
        <v>47</v>
      </c>
      <c r="G88" s="43">
        <v>62448</v>
      </c>
      <c r="H88" s="35" t="str">
        <f t="shared" si="5"/>
        <v>Newton 62448</v>
      </c>
      <c r="I88" s="34" t="s">
        <v>5</v>
      </c>
    </row>
    <row r="89" spans="1:9" x14ac:dyDescent="0.25">
      <c r="A89" s="76">
        <v>2005968</v>
      </c>
      <c r="B89" s="34" t="s">
        <v>149</v>
      </c>
      <c r="D89" s="35" t="str">
        <f t="shared" si="4"/>
        <v xml:space="preserve">2005968 - Jefferson   </v>
      </c>
      <c r="E89" s="43" t="s">
        <v>496</v>
      </c>
      <c r="F89" s="43" t="s">
        <v>515</v>
      </c>
      <c r="G89" s="43">
        <v>62864</v>
      </c>
      <c r="H89" s="35" t="str">
        <f t="shared" si="5"/>
        <v>Mt Vernon 62864</v>
      </c>
      <c r="I89" s="34" t="s">
        <v>5</v>
      </c>
    </row>
    <row r="90" spans="1:9" x14ac:dyDescent="0.25">
      <c r="A90" s="76">
        <v>2005969</v>
      </c>
      <c r="B90" s="34" t="s">
        <v>150</v>
      </c>
      <c r="D90" s="35" t="str">
        <f t="shared" si="4"/>
        <v xml:space="preserve">2005969 - Jersey   </v>
      </c>
      <c r="E90" s="35" t="s">
        <v>453</v>
      </c>
      <c r="F90" s="43" t="s">
        <v>475</v>
      </c>
      <c r="G90" s="43">
        <v>62052</v>
      </c>
      <c r="H90" s="35" t="str">
        <f t="shared" si="5"/>
        <v>Jerseyville 62052</v>
      </c>
      <c r="I90" s="34" t="s">
        <v>4</v>
      </c>
    </row>
    <row r="91" spans="1:9" x14ac:dyDescent="0.25">
      <c r="A91" s="77">
        <v>2005975</v>
      </c>
      <c r="B91" s="34" t="s">
        <v>151</v>
      </c>
      <c r="D91" s="35" t="str">
        <f t="shared" si="4"/>
        <v xml:space="preserve">2005975 - Kankakee   </v>
      </c>
      <c r="E91" s="43" t="s">
        <v>368</v>
      </c>
      <c r="F91" s="43" t="s">
        <v>381</v>
      </c>
      <c r="G91" s="43">
        <v>60901</v>
      </c>
      <c r="H91" s="35" t="str">
        <f t="shared" si="5"/>
        <v>Kankakee 60901</v>
      </c>
      <c r="I91" s="34" t="s">
        <v>3</v>
      </c>
    </row>
    <row r="92" spans="1:9" x14ac:dyDescent="0.25">
      <c r="A92" s="76">
        <v>2005976</v>
      </c>
      <c r="B92" s="34" t="s">
        <v>152</v>
      </c>
      <c r="D92" s="35" t="str">
        <f t="shared" si="4"/>
        <v xml:space="preserve">2005976 - Kendall   </v>
      </c>
      <c r="E92" s="43" t="s">
        <v>369</v>
      </c>
      <c r="F92" s="43" t="s">
        <v>382</v>
      </c>
      <c r="G92" s="43">
        <v>60560</v>
      </c>
      <c r="H92" s="35" t="str">
        <f t="shared" si="5"/>
        <v>Yorkville 60560</v>
      </c>
      <c r="I92" s="34" t="s">
        <v>3</v>
      </c>
    </row>
    <row r="93" spans="1:9" x14ac:dyDescent="0.25">
      <c r="A93" s="76">
        <v>2005977</v>
      </c>
      <c r="B93" s="34" t="s">
        <v>153</v>
      </c>
      <c r="D93" s="35" t="str">
        <f t="shared" si="4"/>
        <v xml:space="preserve">2005977 - Knox   </v>
      </c>
      <c r="E93" s="35" t="s">
        <v>400</v>
      </c>
      <c r="F93" s="43" t="s">
        <v>426</v>
      </c>
      <c r="G93" s="43">
        <v>61401</v>
      </c>
      <c r="H93" s="35" t="str">
        <f t="shared" si="5"/>
        <v>Galesburg 61401</v>
      </c>
      <c r="I93" s="34" t="s">
        <v>6</v>
      </c>
    </row>
    <row r="94" spans="1:9" x14ac:dyDescent="0.25">
      <c r="A94" s="76">
        <v>2005980</v>
      </c>
      <c r="B94" s="34" t="s">
        <v>154</v>
      </c>
      <c r="C94" s="34" t="s">
        <v>51</v>
      </c>
      <c r="D94" s="35" t="str">
        <f t="shared" si="4"/>
        <v>2005980 - Lake   North Chicago Health Center</v>
      </c>
      <c r="E94" s="43" t="s">
        <v>370</v>
      </c>
      <c r="F94" s="43" t="s">
        <v>50</v>
      </c>
      <c r="G94" s="43">
        <v>60085</v>
      </c>
      <c r="H94" s="35" t="str">
        <f t="shared" si="5"/>
        <v>Waukegan 60085</v>
      </c>
      <c r="I94" s="34" t="s">
        <v>3</v>
      </c>
    </row>
    <row r="95" spans="1:9" x14ac:dyDescent="0.25">
      <c r="A95" s="76">
        <v>2006046</v>
      </c>
      <c r="B95" s="34" t="s">
        <v>154</v>
      </c>
      <c r="C95" s="34" t="s">
        <v>252</v>
      </c>
      <c r="D95" s="35" t="str">
        <f t="shared" ref="D95:D125" si="6">(A95 &amp; " - " &amp; B95 &amp; "  " &amp; C95)</f>
        <v>2006046 - Lake   North Shore</v>
      </c>
      <c r="E95" s="43" t="s">
        <v>370</v>
      </c>
      <c r="F95" s="43" t="s">
        <v>50</v>
      </c>
      <c r="G95" s="43">
        <v>60085</v>
      </c>
      <c r="H95" s="35" t="str">
        <f t="shared" ref="H95:H125" si="7">F95&amp;" "&amp;G95</f>
        <v>Waukegan 60085</v>
      </c>
      <c r="I95" s="34" t="s">
        <v>3</v>
      </c>
    </row>
    <row r="96" spans="1:9" x14ac:dyDescent="0.25">
      <c r="A96" s="76">
        <v>2005979</v>
      </c>
      <c r="B96" s="34" t="s">
        <v>154</v>
      </c>
      <c r="C96" s="34" t="s">
        <v>49</v>
      </c>
      <c r="D96" s="35" t="str">
        <f t="shared" si="6"/>
        <v>2005979 - Lake   Round Lake Beach-Midlakes Clinic</v>
      </c>
      <c r="E96" s="43" t="s">
        <v>370</v>
      </c>
      <c r="F96" s="43" t="s">
        <v>50</v>
      </c>
      <c r="G96" s="43">
        <v>60085</v>
      </c>
      <c r="H96" s="35" t="str">
        <f t="shared" si="7"/>
        <v>Waukegan 60085</v>
      </c>
      <c r="I96" s="34" t="s">
        <v>3</v>
      </c>
    </row>
    <row r="97" spans="1:9" x14ac:dyDescent="0.25">
      <c r="A97" s="76">
        <v>2005978</v>
      </c>
      <c r="B97" s="34" t="s">
        <v>154</v>
      </c>
      <c r="C97" s="34" t="s">
        <v>50</v>
      </c>
      <c r="D97" s="35" t="str">
        <f t="shared" si="6"/>
        <v>2005978 - Lake   Waukegan</v>
      </c>
      <c r="E97" s="43" t="s">
        <v>370</v>
      </c>
      <c r="F97" s="43" t="s">
        <v>50</v>
      </c>
      <c r="G97" s="43">
        <v>60085</v>
      </c>
      <c r="H97" s="35" t="str">
        <f t="shared" si="7"/>
        <v>Waukegan 60085</v>
      </c>
      <c r="I97" s="34" t="s">
        <v>3</v>
      </c>
    </row>
    <row r="98" spans="1:9" x14ac:dyDescent="0.25">
      <c r="A98" s="76">
        <v>2005981</v>
      </c>
      <c r="B98" s="34" t="s">
        <v>154</v>
      </c>
      <c r="C98" s="34" t="s">
        <v>52</v>
      </c>
      <c r="D98" s="35" t="str">
        <f t="shared" si="6"/>
        <v>2005981 - Lake   Zion</v>
      </c>
      <c r="E98" s="43" t="s">
        <v>370</v>
      </c>
      <c r="F98" s="43" t="s">
        <v>50</v>
      </c>
      <c r="G98" s="43">
        <v>60085</v>
      </c>
      <c r="H98" s="35" t="str">
        <f t="shared" si="7"/>
        <v>Waukegan 60085</v>
      </c>
      <c r="I98" s="34" t="s">
        <v>3</v>
      </c>
    </row>
    <row r="99" spans="1:9" x14ac:dyDescent="0.25">
      <c r="A99" s="76">
        <v>2005915</v>
      </c>
      <c r="B99" s="34" t="s">
        <v>155</v>
      </c>
      <c r="C99" s="34" t="s">
        <v>53</v>
      </c>
      <c r="D99" s="35" t="str">
        <f t="shared" si="6"/>
        <v>2005915 - LaSalle   LaSalle</v>
      </c>
      <c r="E99" s="35" t="s">
        <v>401</v>
      </c>
      <c r="F99" s="43" t="s">
        <v>261</v>
      </c>
      <c r="G99" s="43">
        <v>61364</v>
      </c>
      <c r="H99" s="35" t="str">
        <f t="shared" si="7"/>
        <v>Streator 61364</v>
      </c>
      <c r="I99" s="34" t="s">
        <v>6</v>
      </c>
    </row>
    <row r="100" spans="1:9" x14ac:dyDescent="0.25">
      <c r="A100" s="76">
        <v>2005884</v>
      </c>
      <c r="B100" s="34" t="s">
        <v>155</v>
      </c>
      <c r="C100" s="34" t="s">
        <v>55</v>
      </c>
      <c r="D100" s="35" t="str">
        <f t="shared" si="6"/>
        <v>2005884 - LaSalle   Mendota</v>
      </c>
      <c r="E100" s="35" t="s">
        <v>402</v>
      </c>
      <c r="F100" s="43" t="s">
        <v>53</v>
      </c>
      <c r="G100" s="43">
        <v>61301</v>
      </c>
      <c r="H100" s="35" t="str">
        <f t="shared" si="7"/>
        <v>LaSalle 61301</v>
      </c>
      <c r="I100" s="34" t="s">
        <v>6</v>
      </c>
    </row>
    <row r="101" spans="1:9" x14ac:dyDescent="0.25">
      <c r="A101" s="76">
        <v>2005982</v>
      </c>
      <c r="B101" s="34" t="s">
        <v>155</v>
      </c>
      <c r="C101" s="34" t="s">
        <v>54</v>
      </c>
      <c r="D101" s="35" t="str">
        <f t="shared" si="6"/>
        <v>2005982 - LaSalle   Ottawa</v>
      </c>
      <c r="E101" s="35" t="s">
        <v>403</v>
      </c>
      <c r="F101" s="43" t="s">
        <v>55</v>
      </c>
      <c r="G101" s="43">
        <v>61342</v>
      </c>
      <c r="H101" s="35" t="str">
        <f t="shared" si="7"/>
        <v>Mendota 61342</v>
      </c>
      <c r="I101" s="34" t="s">
        <v>6</v>
      </c>
    </row>
    <row r="102" spans="1:9" x14ac:dyDescent="0.25">
      <c r="A102" s="76">
        <v>2005927</v>
      </c>
      <c r="B102" s="34" t="s">
        <v>155</v>
      </c>
      <c r="C102" s="34" t="s">
        <v>261</v>
      </c>
      <c r="D102" s="35" t="str">
        <f t="shared" si="6"/>
        <v>2005927 - LaSalle   Streator</v>
      </c>
      <c r="E102" s="35" t="s">
        <v>404</v>
      </c>
      <c r="F102" s="43" t="s">
        <v>54</v>
      </c>
      <c r="G102" s="43">
        <v>61350</v>
      </c>
      <c r="H102" s="35" t="str">
        <f t="shared" si="7"/>
        <v>Ottawa 61350</v>
      </c>
      <c r="I102" s="34" t="s">
        <v>6</v>
      </c>
    </row>
    <row r="103" spans="1:9" x14ac:dyDescent="0.25">
      <c r="A103" s="76">
        <v>2005983</v>
      </c>
      <c r="B103" s="34" t="s">
        <v>156</v>
      </c>
      <c r="D103" s="35" t="str">
        <f t="shared" si="6"/>
        <v xml:space="preserve">2005983 - Lawrence   </v>
      </c>
      <c r="E103" s="43" t="s">
        <v>497</v>
      </c>
      <c r="F103" s="43" t="s">
        <v>516</v>
      </c>
      <c r="G103" s="43">
        <v>62439</v>
      </c>
      <c r="H103" s="35" t="str">
        <f t="shared" si="7"/>
        <v>Lawrenceville 62439</v>
      </c>
      <c r="I103" s="34" t="s">
        <v>5</v>
      </c>
    </row>
    <row r="104" spans="1:9" x14ac:dyDescent="0.25">
      <c r="A104" s="76">
        <v>2005984</v>
      </c>
      <c r="B104" s="34" t="s">
        <v>157</v>
      </c>
      <c r="D104" s="35" t="str">
        <f t="shared" si="6"/>
        <v xml:space="preserve">2005984 - Lee   </v>
      </c>
      <c r="E104" s="43" t="s">
        <v>371</v>
      </c>
      <c r="F104" s="43" t="s">
        <v>383</v>
      </c>
      <c r="G104" s="43">
        <v>61021</v>
      </c>
      <c r="H104" s="35" t="str">
        <f t="shared" si="7"/>
        <v>Dixon 61021</v>
      </c>
      <c r="I104" s="34" t="s">
        <v>3</v>
      </c>
    </row>
    <row r="105" spans="1:9" x14ac:dyDescent="0.25">
      <c r="A105" s="76">
        <v>2005985</v>
      </c>
      <c r="B105" s="34" t="s">
        <v>158</v>
      </c>
      <c r="D105" s="35" t="str">
        <f t="shared" si="6"/>
        <v xml:space="preserve">2005985 - Livingston   </v>
      </c>
      <c r="E105" s="35" t="s">
        <v>405</v>
      </c>
      <c r="F105" s="43" t="s">
        <v>427</v>
      </c>
      <c r="G105" s="43">
        <v>61764</v>
      </c>
      <c r="H105" s="35" t="str">
        <f t="shared" si="7"/>
        <v>Pontiac 61764</v>
      </c>
      <c r="I105" s="34" t="s">
        <v>6</v>
      </c>
    </row>
    <row r="106" spans="1:9" x14ac:dyDescent="0.25">
      <c r="A106" s="76">
        <v>2005986</v>
      </c>
      <c r="B106" s="34" t="s">
        <v>159</v>
      </c>
      <c r="D106" s="35" t="str">
        <f t="shared" si="6"/>
        <v xml:space="preserve">2005986 - Logan   </v>
      </c>
      <c r="E106" s="35" t="s">
        <v>454</v>
      </c>
      <c r="F106" s="43" t="s">
        <v>476</v>
      </c>
      <c r="G106" s="43">
        <v>62656</v>
      </c>
      <c r="H106" s="35" t="str">
        <f t="shared" si="7"/>
        <v>Lincoln 62656</v>
      </c>
      <c r="I106" s="34" t="s">
        <v>4</v>
      </c>
    </row>
    <row r="107" spans="1:9" x14ac:dyDescent="0.25">
      <c r="A107" s="76">
        <v>2005990</v>
      </c>
      <c r="B107" s="34" t="s">
        <v>160</v>
      </c>
      <c r="D107" s="35" t="str">
        <f t="shared" si="6"/>
        <v xml:space="preserve">2005990 - Macon   </v>
      </c>
      <c r="E107" s="35" t="s">
        <v>455</v>
      </c>
      <c r="F107" s="43" t="s">
        <v>477</v>
      </c>
      <c r="G107" s="43">
        <v>62521</v>
      </c>
      <c r="H107" s="35" t="str">
        <f t="shared" si="7"/>
        <v>Decatur 62521</v>
      </c>
      <c r="I107" s="34" t="s">
        <v>4</v>
      </c>
    </row>
    <row r="108" spans="1:9" x14ac:dyDescent="0.25">
      <c r="A108" s="76">
        <v>2005991</v>
      </c>
      <c r="B108" s="34" t="s">
        <v>193</v>
      </c>
      <c r="D108" s="35" t="str">
        <f t="shared" si="6"/>
        <v xml:space="preserve">2005991 - Macoupin  </v>
      </c>
      <c r="E108" s="35" t="s">
        <v>456</v>
      </c>
      <c r="F108" s="43" t="s">
        <v>478</v>
      </c>
      <c r="G108" s="43">
        <v>62626</v>
      </c>
      <c r="H108" s="35" t="str">
        <f t="shared" si="7"/>
        <v>Carlinville 62626</v>
      </c>
      <c r="I108" s="34" t="s">
        <v>4</v>
      </c>
    </row>
    <row r="109" spans="1:9" x14ac:dyDescent="0.25">
      <c r="A109" s="76">
        <v>2005996</v>
      </c>
      <c r="B109" s="34" t="s">
        <v>161</v>
      </c>
      <c r="C109" s="34" t="s">
        <v>56</v>
      </c>
      <c r="D109" s="35" t="str">
        <f t="shared" si="6"/>
        <v>2005996 - Marion   Centralia</v>
      </c>
      <c r="E109" s="43" t="s">
        <v>498</v>
      </c>
      <c r="F109" s="43" t="s">
        <v>56</v>
      </c>
      <c r="G109" s="43">
        <v>62801</v>
      </c>
      <c r="H109" s="35" t="str">
        <f t="shared" si="7"/>
        <v>Centralia 62801</v>
      </c>
      <c r="I109" s="34" t="s">
        <v>5</v>
      </c>
    </row>
    <row r="110" spans="1:9" x14ac:dyDescent="0.25">
      <c r="A110" s="76">
        <v>2005995</v>
      </c>
      <c r="B110" s="34" t="s">
        <v>161</v>
      </c>
      <c r="C110" s="34" t="s">
        <v>57</v>
      </c>
      <c r="D110" s="35" t="str">
        <f t="shared" si="6"/>
        <v>2005995 - Marion   Salem</v>
      </c>
      <c r="E110" s="43" t="s">
        <v>498</v>
      </c>
      <c r="F110" s="43" t="s">
        <v>56</v>
      </c>
      <c r="G110" s="43">
        <v>62801</v>
      </c>
      <c r="H110" s="35" t="str">
        <f t="shared" si="7"/>
        <v>Centralia 62801</v>
      </c>
      <c r="I110" s="34" t="s">
        <v>5</v>
      </c>
    </row>
    <row r="111" spans="1:9" x14ac:dyDescent="0.25">
      <c r="A111" s="76">
        <v>2005997</v>
      </c>
      <c r="B111" s="34" t="s">
        <v>162</v>
      </c>
      <c r="D111" s="35" t="str">
        <f t="shared" si="6"/>
        <v xml:space="preserve">2005997 - Marshall   </v>
      </c>
      <c r="E111" s="35" t="s">
        <v>406</v>
      </c>
      <c r="F111" s="43" t="s">
        <v>428</v>
      </c>
      <c r="G111" s="43">
        <v>61540</v>
      </c>
      <c r="H111" s="35" t="str">
        <f t="shared" si="7"/>
        <v>Lacon 61540</v>
      </c>
      <c r="I111" s="34" t="s">
        <v>6</v>
      </c>
    </row>
    <row r="112" spans="1:9" x14ac:dyDescent="0.25">
      <c r="A112" s="76">
        <v>2005998</v>
      </c>
      <c r="B112" s="34" t="s">
        <v>163</v>
      </c>
      <c r="D112" s="35" t="str">
        <f t="shared" si="6"/>
        <v xml:space="preserve">2005998 - Mason   </v>
      </c>
      <c r="E112" s="35" t="s">
        <v>407</v>
      </c>
      <c r="F112" s="43" t="s">
        <v>429</v>
      </c>
      <c r="G112" s="43">
        <v>62644</v>
      </c>
      <c r="H112" s="35" t="str">
        <f t="shared" si="7"/>
        <v>Havana 62644</v>
      </c>
      <c r="I112" s="34" t="s">
        <v>6</v>
      </c>
    </row>
    <row r="113" spans="1:9" x14ac:dyDescent="0.25">
      <c r="A113" s="76">
        <v>2005987</v>
      </c>
      <c r="B113" s="34" t="s">
        <v>164</v>
      </c>
      <c r="D113" s="35" t="str">
        <f t="shared" si="6"/>
        <v xml:space="preserve">2005987 - McDonough   </v>
      </c>
      <c r="E113" s="35" t="s">
        <v>408</v>
      </c>
      <c r="F113" s="43" t="s">
        <v>430</v>
      </c>
      <c r="G113" s="43">
        <v>61455</v>
      </c>
      <c r="H113" s="35" t="str">
        <f t="shared" si="7"/>
        <v>Macomb 61455</v>
      </c>
      <c r="I113" s="34" t="s">
        <v>6</v>
      </c>
    </row>
    <row r="114" spans="1:9" x14ac:dyDescent="0.25">
      <c r="A114" s="77">
        <v>2005988</v>
      </c>
      <c r="B114" s="34" t="s">
        <v>165</v>
      </c>
      <c r="C114" s="34" t="s">
        <v>58</v>
      </c>
      <c r="D114" s="35" t="str">
        <f t="shared" si="6"/>
        <v>2005988 - McHenry   Crystal Lake</v>
      </c>
      <c r="E114" s="43" t="s">
        <v>372</v>
      </c>
      <c r="F114" s="43" t="s">
        <v>59</v>
      </c>
      <c r="G114" s="43">
        <v>60098</v>
      </c>
      <c r="H114" s="35" t="str">
        <f t="shared" si="7"/>
        <v>Woodstock 60098</v>
      </c>
      <c r="I114" s="34" t="s">
        <v>3</v>
      </c>
    </row>
    <row r="115" spans="1:9" x14ac:dyDescent="0.25">
      <c r="A115" s="76">
        <v>2006043</v>
      </c>
      <c r="B115" s="34" t="s">
        <v>165</v>
      </c>
      <c r="C115" s="34" t="s">
        <v>59</v>
      </c>
      <c r="D115" s="35" t="str">
        <f t="shared" si="6"/>
        <v>2006043 - McHenry   Woodstock</v>
      </c>
      <c r="E115" s="43" t="s">
        <v>372</v>
      </c>
      <c r="F115" s="43" t="s">
        <v>59</v>
      </c>
      <c r="G115" s="43">
        <v>60098</v>
      </c>
      <c r="H115" s="35" t="str">
        <f t="shared" si="7"/>
        <v>Woodstock 60098</v>
      </c>
      <c r="I115" s="34" t="s">
        <v>3</v>
      </c>
    </row>
    <row r="116" spans="1:9" x14ac:dyDescent="0.25">
      <c r="A116" s="76">
        <v>2005989</v>
      </c>
      <c r="B116" s="34" t="s">
        <v>166</v>
      </c>
      <c r="D116" s="35" t="str">
        <f t="shared" si="6"/>
        <v xml:space="preserve">2005989 - McLean   </v>
      </c>
      <c r="E116" s="35" t="s">
        <v>409</v>
      </c>
      <c r="F116" s="43" t="s">
        <v>431</v>
      </c>
      <c r="G116" s="43">
        <v>61701</v>
      </c>
      <c r="H116" s="35" t="str">
        <f t="shared" si="7"/>
        <v>Bloomington 61701</v>
      </c>
      <c r="I116" s="34" t="s">
        <v>6</v>
      </c>
    </row>
    <row r="117" spans="1:9" x14ac:dyDescent="0.25">
      <c r="A117" s="76">
        <v>2006001</v>
      </c>
      <c r="B117" s="34" t="s">
        <v>167</v>
      </c>
      <c r="D117" s="35" t="str">
        <f t="shared" si="6"/>
        <v xml:space="preserve">2006001 - Mercer   </v>
      </c>
      <c r="E117" s="35" t="s">
        <v>410</v>
      </c>
      <c r="F117" s="43" t="s">
        <v>432</v>
      </c>
      <c r="G117" s="43">
        <v>61231</v>
      </c>
      <c r="H117" s="35" t="str">
        <f t="shared" si="7"/>
        <v>Aledo 61231</v>
      </c>
      <c r="I117" s="34" t="s">
        <v>6</v>
      </c>
    </row>
    <row r="118" spans="1:9" x14ac:dyDescent="0.25">
      <c r="A118" s="76">
        <v>2005916</v>
      </c>
      <c r="B118" s="34" t="s">
        <v>206</v>
      </c>
      <c r="D118" s="35" t="str">
        <f t="shared" si="6"/>
        <v xml:space="preserve">2005916 - Mile Square  </v>
      </c>
      <c r="E118" s="43" t="s">
        <v>337</v>
      </c>
      <c r="F118" s="43" t="s">
        <v>354</v>
      </c>
      <c r="G118" s="43">
        <v>60608</v>
      </c>
      <c r="H118" s="35" t="str">
        <f t="shared" si="7"/>
        <v>Chicago 60608</v>
      </c>
      <c r="I118" s="34" t="s">
        <v>2</v>
      </c>
    </row>
    <row r="119" spans="1:9" x14ac:dyDescent="0.25">
      <c r="A119" s="76">
        <v>2006002</v>
      </c>
      <c r="B119" s="34" t="s">
        <v>168</v>
      </c>
      <c r="D119" s="35" t="str">
        <f t="shared" si="6"/>
        <v xml:space="preserve">2006002 - Monroe   </v>
      </c>
      <c r="E119" s="43" t="s">
        <v>499</v>
      </c>
      <c r="F119" s="43" t="s">
        <v>517</v>
      </c>
      <c r="G119" s="43">
        <v>62298</v>
      </c>
      <c r="H119" s="35" t="str">
        <f t="shared" si="7"/>
        <v>Waterloo 62298</v>
      </c>
      <c r="I119" s="34" t="s">
        <v>5</v>
      </c>
    </row>
    <row r="120" spans="1:9" x14ac:dyDescent="0.25">
      <c r="A120" s="76">
        <v>2006044</v>
      </c>
      <c r="B120" s="34" t="s">
        <v>169</v>
      </c>
      <c r="C120" s="34" t="s">
        <v>60</v>
      </c>
      <c r="D120" s="35" t="str">
        <f t="shared" si="6"/>
        <v>2006044 - Montgomery   Litchfield</v>
      </c>
      <c r="E120" s="35" t="s">
        <v>457</v>
      </c>
      <c r="F120" s="43" t="s">
        <v>479</v>
      </c>
      <c r="G120" s="43">
        <v>62049</v>
      </c>
      <c r="H120" s="35" t="str">
        <f t="shared" si="7"/>
        <v>Hillsboro 62049</v>
      </c>
      <c r="I120" s="34" t="s">
        <v>4</v>
      </c>
    </row>
    <row r="121" spans="1:9" x14ac:dyDescent="0.25">
      <c r="A121" s="76">
        <v>2006003</v>
      </c>
      <c r="B121" s="34" t="s">
        <v>169</v>
      </c>
      <c r="D121" s="35" t="str">
        <f t="shared" si="6"/>
        <v xml:space="preserve">2006003 - Montgomery   </v>
      </c>
      <c r="E121" s="35" t="s">
        <v>457</v>
      </c>
      <c r="F121" s="43" t="s">
        <v>479</v>
      </c>
      <c r="G121" s="43">
        <v>62049</v>
      </c>
      <c r="H121" s="35" t="str">
        <f t="shared" si="7"/>
        <v>Hillsboro 62049</v>
      </c>
      <c r="I121" s="34" t="s">
        <v>4</v>
      </c>
    </row>
    <row r="122" spans="1:9" x14ac:dyDescent="0.25">
      <c r="A122" s="76">
        <v>2006068</v>
      </c>
      <c r="B122" s="34" t="s">
        <v>170</v>
      </c>
      <c r="D122" s="35" t="str">
        <f t="shared" si="6"/>
        <v xml:space="preserve">2006068 - Morgan   </v>
      </c>
      <c r="E122" s="35" t="s">
        <v>458</v>
      </c>
      <c r="F122" s="43" t="s">
        <v>480</v>
      </c>
      <c r="G122" s="43">
        <v>62650</v>
      </c>
      <c r="H122" s="35" t="str">
        <f t="shared" si="7"/>
        <v>Jacksonville 62650</v>
      </c>
      <c r="I122" s="34" t="s">
        <v>4</v>
      </c>
    </row>
    <row r="123" spans="1:9" x14ac:dyDescent="0.25">
      <c r="A123" s="76">
        <v>2006005</v>
      </c>
      <c r="B123" s="34" t="s">
        <v>171</v>
      </c>
      <c r="D123" s="35" t="str">
        <f t="shared" si="6"/>
        <v xml:space="preserve">2006005 - Moultrie   </v>
      </c>
      <c r="E123" s="35" t="s">
        <v>459</v>
      </c>
      <c r="F123" s="43" t="s">
        <v>481</v>
      </c>
      <c r="G123" s="43">
        <v>61951</v>
      </c>
      <c r="H123" s="35" t="str">
        <f t="shared" si="7"/>
        <v>Sullivan 61951</v>
      </c>
      <c r="I123" s="34" t="s">
        <v>4</v>
      </c>
    </row>
    <row r="124" spans="1:9" x14ac:dyDescent="0.25">
      <c r="A124" s="76">
        <v>2005917</v>
      </c>
      <c r="B124" s="34" t="s">
        <v>242</v>
      </c>
      <c r="C124" s="34" t="s">
        <v>243</v>
      </c>
      <c r="D124" s="35" t="str">
        <f t="shared" si="6"/>
        <v>2005917 - Mt Sinai Community Institute  California</v>
      </c>
      <c r="E124" s="43" t="s">
        <v>338</v>
      </c>
      <c r="F124" s="43" t="s">
        <v>354</v>
      </c>
      <c r="G124" s="43">
        <v>60629</v>
      </c>
      <c r="H124" s="35" t="str">
        <f t="shared" si="7"/>
        <v>Chicago 60629</v>
      </c>
      <c r="I124" s="34" t="s">
        <v>2</v>
      </c>
    </row>
    <row r="125" spans="1:9" x14ac:dyDescent="0.25">
      <c r="A125" s="76">
        <v>2005935</v>
      </c>
      <c r="B125" s="34" t="s">
        <v>242</v>
      </c>
      <c r="C125" s="34" t="s">
        <v>30</v>
      </c>
      <c r="D125" s="35" t="str">
        <f t="shared" si="6"/>
        <v>2005935 - Mt Sinai Community Institute  Cicero</v>
      </c>
      <c r="E125" s="43" t="s">
        <v>339</v>
      </c>
      <c r="F125" s="43" t="s">
        <v>30</v>
      </c>
      <c r="G125" s="43">
        <v>60804</v>
      </c>
      <c r="H125" s="35" t="str">
        <f t="shared" si="7"/>
        <v>Cicero 60804</v>
      </c>
      <c r="I125" s="34" t="s">
        <v>2</v>
      </c>
    </row>
    <row r="126" spans="1:9" x14ac:dyDescent="0.25">
      <c r="A126" s="76">
        <v>2005925</v>
      </c>
      <c r="B126" s="34" t="s">
        <v>242</v>
      </c>
      <c r="C126" s="34" t="s">
        <v>67</v>
      </c>
      <c r="D126" s="35" t="str">
        <f t="shared" ref="D126:D157" si="8">(A126 &amp; " - " &amp; B126 &amp; "  " &amp; C126)</f>
        <v>2005925 - Mt Sinai Community Institute  Ogden</v>
      </c>
      <c r="E126" s="43" t="s">
        <v>340</v>
      </c>
      <c r="F126" s="43" t="s">
        <v>354</v>
      </c>
      <c r="G126" s="43">
        <v>60608</v>
      </c>
      <c r="H126" s="35" t="str">
        <f t="shared" ref="H126:H157" si="9">F126&amp;" "&amp;G126</f>
        <v>Chicago 60608</v>
      </c>
      <c r="I126" s="34" t="s">
        <v>2</v>
      </c>
    </row>
    <row r="127" spans="1:9" x14ac:dyDescent="0.25">
      <c r="A127" s="76">
        <v>2005893</v>
      </c>
      <c r="B127" s="34" t="s">
        <v>207</v>
      </c>
      <c r="C127" s="34" t="s">
        <v>61</v>
      </c>
      <c r="D127" s="35" t="str">
        <f t="shared" si="8"/>
        <v>2005893 - Near North  Chicago Nutrition Education Center</v>
      </c>
      <c r="E127" s="43" t="s">
        <v>341</v>
      </c>
      <c r="F127" s="43" t="s">
        <v>354</v>
      </c>
      <c r="G127" s="43">
        <v>60622</v>
      </c>
      <c r="H127" s="35" t="str">
        <f t="shared" si="9"/>
        <v>Chicago 60622</v>
      </c>
      <c r="I127" s="34" t="s">
        <v>2</v>
      </c>
    </row>
    <row r="128" spans="1:9" x14ac:dyDescent="0.25">
      <c r="A128" s="76">
        <v>2005883</v>
      </c>
      <c r="B128" s="34" t="s">
        <v>207</v>
      </c>
      <c r="C128" s="34" t="s">
        <v>244</v>
      </c>
      <c r="D128" s="35" t="str">
        <f t="shared" si="8"/>
        <v>2005883 - Near North  Humboldt Park Health</v>
      </c>
      <c r="E128" s="43" t="s">
        <v>342</v>
      </c>
      <c r="F128" s="43" t="s">
        <v>354</v>
      </c>
      <c r="G128" s="43">
        <v>60622</v>
      </c>
      <c r="H128" s="35" t="str">
        <f t="shared" si="9"/>
        <v>Chicago 60622</v>
      </c>
      <c r="I128" s="34" t="s">
        <v>2</v>
      </c>
    </row>
    <row r="129" spans="1:9" x14ac:dyDescent="0.25">
      <c r="A129" s="76">
        <v>2005932</v>
      </c>
      <c r="B129" s="34" t="s">
        <v>207</v>
      </c>
      <c r="C129" s="34" t="s">
        <v>245</v>
      </c>
      <c r="D129" s="35" t="str">
        <f t="shared" si="8"/>
        <v>2005932 - Near North  Komed Holman</v>
      </c>
      <c r="E129" s="43" t="s">
        <v>343</v>
      </c>
      <c r="F129" s="43" t="s">
        <v>354</v>
      </c>
      <c r="G129" s="43">
        <v>60653</v>
      </c>
      <c r="H129" s="35" t="str">
        <f t="shared" si="9"/>
        <v>Chicago 60653</v>
      </c>
      <c r="I129" s="34" t="s">
        <v>2</v>
      </c>
    </row>
    <row r="130" spans="1:9" x14ac:dyDescent="0.25">
      <c r="A130" s="76">
        <v>2005899</v>
      </c>
      <c r="B130" s="34" t="s">
        <v>207</v>
      </c>
      <c r="C130" s="34" t="s">
        <v>246</v>
      </c>
      <c r="D130" s="35" t="str">
        <f t="shared" si="8"/>
        <v>2005899 - Near North  Kostner</v>
      </c>
      <c r="E130" s="43" t="s">
        <v>344</v>
      </c>
      <c r="F130" s="43" t="s">
        <v>354</v>
      </c>
      <c r="G130" s="43">
        <v>60651</v>
      </c>
      <c r="H130" s="35" t="str">
        <f t="shared" si="9"/>
        <v>Chicago 60651</v>
      </c>
      <c r="I130" s="34" t="s">
        <v>2</v>
      </c>
    </row>
    <row r="131" spans="1:9" x14ac:dyDescent="0.25">
      <c r="A131" s="76">
        <v>2005871</v>
      </c>
      <c r="B131" s="34" t="s">
        <v>207</v>
      </c>
      <c r="C131" s="34" t="s">
        <v>62</v>
      </c>
      <c r="D131" s="35" t="str">
        <f t="shared" si="8"/>
        <v>2005871 - Near North  Louise Landau</v>
      </c>
      <c r="E131" s="43" t="s">
        <v>345</v>
      </c>
      <c r="F131" s="43" t="s">
        <v>354</v>
      </c>
      <c r="G131" s="43">
        <v>60651</v>
      </c>
      <c r="H131" s="35" t="str">
        <f t="shared" si="9"/>
        <v>Chicago 60651</v>
      </c>
      <c r="I131" s="34" t="s">
        <v>2</v>
      </c>
    </row>
    <row r="132" spans="1:9" x14ac:dyDescent="0.25">
      <c r="A132" s="76">
        <v>2005931</v>
      </c>
      <c r="B132" s="34" t="s">
        <v>207</v>
      </c>
      <c r="C132" s="34" t="s">
        <v>251</v>
      </c>
      <c r="D132" s="35" t="str">
        <f t="shared" si="8"/>
        <v>2005931 - Near North  Sunnyside</v>
      </c>
      <c r="E132" s="43" t="s">
        <v>346</v>
      </c>
      <c r="F132" s="43" t="s">
        <v>354</v>
      </c>
      <c r="G132" s="43">
        <v>60613</v>
      </c>
      <c r="H132" s="35" t="str">
        <f t="shared" si="9"/>
        <v>Chicago 60613</v>
      </c>
      <c r="I132" s="34" t="s">
        <v>2</v>
      </c>
    </row>
    <row r="133" spans="1:9" x14ac:dyDescent="0.25">
      <c r="A133" s="76">
        <v>2005891</v>
      </c>
      <c r="B133" s="34" t="s">
        <v>207</v>
      </c>
      <c r="C133" s="34" t="s">
        <v>63</v>
      </c>
      <c r="D133" s="35" t="str">
        <f t="shared" si="8"/>
        <v>2005891 - Near North  Winfield Moody</v>
      </c>
      <c r="E133" s="43" t="s">
        <v>347</v>
      </c>
      <c r="F133" s="43" t="s">
        <v>354</v>
      </c>
      <c r="G133" s="43">
        <v>60610</v>
      </c>
      <c r="H133" s="35" t="str">
        <f t="shared" si="9"/>
        <v>Chicago 60610</v>
      </c>
      <c r="I133" s="34" t="s">
        <v>2</v>
      </c>
    </row>
    <row r="134" spans="1:9" x14ac:dyDescent="0.25">
      <c r="A134" s="76">
        <v>2006006</v>
      </c>
      <c r="B134" s="34" t="s">
        <v>172</v>
      </c>
      <c r="C134" s="34" t="s">
        <v>64</v>
      </c>
      <c r="D134" s="35" t="str">
        <f t="shared" si="8"/>
        <v>2006006 - Ogle   Oregon</v>
      </c>
      <c r="E134" s="43" t="s">
        <v>373</v>
      </c>
      <c r="F134" s="43" t="s">
        <v>64</v>
      </c>
      <c r="G134" s="43">
        <v>61061</v>
      </c>
      <c r="H134" s="35" t="str">
        <f t="shared" si="9"/>
        <v>Oregon 61061</v>
      </c>
      <c r="I134" s="34" t="s">
        <v>3</v>
      </c>
    </row>
    <row r="135" spans="1:9" x14ac:dyDescent="0.25">
      <c r="A135" s="76">
        <v>2006007</v>
      </c>
      <c r="B135" s="34" t="s">
        <v>172</v>
      </c>
      <c r="C135" s="34" t="s">
        <v>65</v>
      </c>
      <c r="D135" s="35" t="str">
        <f t="shared" si="8"/>
        <v>2006007 - Ogle   Rochelle</v>
      </c>
      <c r="E135" s="43" t="s">
        <v>373</v>
      </c>
      <c r="F135" s="43" t="s">
        <v>64</v>
      </c>
      <c r="G135" s="43">
        <v>61061</v>
      </c>
      <c r="H135" s="35" t="str">
        <f t="shared" si="9"/>
        <v>Oregon 61061</v>
      </c>
      <c r="I135" s="34" t="s">
        <v>3</v>
      </c>
    </row>
    <row r="136" spans="1:9" x14ac:dyDescent="0.25">
      <c r="A136" s="76">
        <v>2006008</v>
      </c>
      <c r="B136" s="34" t="s">
        <v>194</v>
      </c>
      <c r="D136" s="35" t="str">
        <f t="shared" si="8"/>
        <v xml:space="preserve">2006008 - Peoria  </v>
      </c>
      <c r="E136" s="35" t="s">
        <v>411</v>
      </c>
      <c r="F136" s="43" t="s">
        <v>194</v>
      </c>
      <c r="G136" s="43">
        <v>61604</v>
      </c>
      <c r="H136" s="35" t="str">
        <f t="shared" si="9"/>
        <v>Peoria 61604</v>
      </c>
      <c r="I136" s="34" t="s">
        <v>6</v>
      </c>
    </row>
    <row r="137" spans="1:9" x14ac:dyDescent="0.25">
      <c r="A137" s="76">
        <v>2006009</v>
      </c>
      <c r="B137" s="34" t="s">
        <v>173</v>
      </c>
      <c r="D137" s="35" t="str">
        <f t="shared" si="8"/>
        <v xml:space="preserve">2006009 - Perry   </v>
      </c>
      <c r="E137" s="43" t="s">
        <v>500</v>
      </c>
      <c r="F137" s="43" t="s">
        <v>518</v>
      </c>
      <c r="G137" s="43">
        <v>62274</v>
      </c>
      <c r="H137" s="35" t="str">
        <f t="shared" si="9"/>
        <v>Pinckneyville 62274</v>
      </c>
      <c r="I137" s="34" t="s">
        <v>5</v>
      </c>
    </row>
    <row r="138" spans="1:9" x14ac:dyDescent="0.25">
      <c r="A138" s="76">
        <v>2006011</v>
      </c>
      <c r="B138" s="34" t="s">
        <v>174</v>
      </c>
      <c r="D138" s="35" t="str">
        <f t="shared" si="8"/>
        <v xml:space="preserve">2006011 - Pike   </v>
      </c>
      <c r="E138" s="35" t="s">
        <v>460</v>
      </c>
      <c r="F138" s="43" t="s">
        <v>482</v>
      </c>
      <c r="G138" s="43">
        <v>62363</v>
      </c>
      <c r="H138" s="35" t="str">
        <f t="shared" si="9"/>
        <v>Pittsfield 62363</v>
      </c>
      <c r="I138" s="34" t="s">
        <v>4</v>
      </c>
    </row>
    <row r="139" spans="1:9" x14ac:dyDescent="0.25">
      <c r="A139" s="76">
        <v>2006013</v>
      </c>
      <c r="B139" s="34" t="s">
        <v>175</v>
      </c>
      <c r="D139" s="35" t="str">
        <f t="shared" si="8"/>
        <v xml:space="preserve">2006013 - Putnam   </v>
      </c>
      <c r="E139" s="35" t="s">
        <v>412</v>
      </c>
      <c r="F139" s="43" t="s">
        <v>433</v>
      </c>
      <c r="G139" s="43">
        <v>61327</v>
      </c>
      <c r="H139" s="35" t="str">
        <f t="shared" si="9"/>
        <v>Hennepin 61327</v>
      </c>
      <c r="I139" s="34" t="s">
        <v>6</v>
      </c>
    </row>
    <row r="140" spans="1:9" x14ac:dyDescent="0.25">
      <c r="A140" s="76">
        <v>2006014</v>
      </c>
      <c r="B140" s="34" t="s">
        <v>176</v>
      </c>
      <c r="C140" s="34" t="s">
        <v>66</v>
      </c>
      <c r="D140" s="35" t="str">
        <f t="shared" si="8"/>
        <v>2006014 - Randolph   Chester</v>
      </c>
      <c r="E140" s="43" t="s">
        <v>501</v>
      </c>
      <c r="F140" s="43" t="s">
        <v>66</v>
      </c>
      <c r="G140" s="43">
        <v>62233</v>
      </c>
      <c r="H140" s="35" t="str">
        <f t="shared" si="9"/>
        <v>Chester 62233</v>
      </c>
      <c r="I140" s="34" t="s">
        <v>5</v>
      </c>
    </row>
    <row r="141" spans="1:9" x14ac:dyDescent="0.25">
      <c r="A141" s="77">
        <v>2006074</v>
      </c>
      <c r="B141" s="34" t="s">
        <v>176</v>
      </c>
      <c r="C141" s="34" t="s">
        <v>75</v>
      </c>
      <c r="D141" s="35" t="str">
        <f t="shared" si="8"/>
        <v>2006074 - Randolph   Sparta</v>
      </c>
      <c r="E141" s="43" t="s">
        <v>501</v>
      </c>
      <c r="F141" s="43" t="s">
        <v>66</v>
      </c>
      <c r="G141" s="43">
        <v>62233</v>
      </c>
      <c r="H141" s="35" t="str">
        <f t="shared" si="9"/>
        <v>Chester 62233</v>
      </c>
      <c r="I141" s="34" t="s">
        <v>5</v>
      </c>
    </row>
    <row r="142" spans="1:9" x14ac:dyDescent="0.25">
      <c r="A142" s="76">
        <v>2006047</v>
      </c>
      <c r="B142" s="34" t="s">
        <v>177</v>
      </c>
      <c r="C142" s="34" t="s">
        <v>262</v>
      </c>
      <c r="D142" s="35" t="str">
        <f t="shared" si="8"/>
        <v>2006047 - Rock Island   East Moline</v>
      </c>
      <c r="E142" s="35" t="s">
        <v>413</v>
      </c>
      <c r="F142" s="43" t="s">
        <v>262</v>
      </c>
      <c r="G142" s="43">
        <v>61244</v>
      </c>
      <c r="H142" s="35" t="str">
        <f t="shared" si="9"/>
        <v>East Moline 61244</v>
      </c>
      <c r="I142" s="34" t="s">
        <v>6</v>
      </c>
    </row>
    <row r="143" spans="1:9" x14ac:dyDescent="0.25">
      <c r="A143" s="76">
        <v>2006017</v>
      </c>
      <c r="B143" s="34" t="s">
        <v>177</v>
      </c>
      <c r="C143" s="34" t="s">
        <v>263</v>
      </c>
      <c r="D143" s="35" t="str">
        <f t="shared" si="8"/>
        <v>2006017 - Rock Island   Moline</v>
      </c>
      <c r="E143" s="35" t="s">
        <v>414</v>
      </c>
      <c r="F143" s="43" t="s">
        <v>263</v>
      </c>
      <c r="G143" s="43">
        <v>61265</v>
      </c>
      <c r="H143" s="35" t="str">
        <f t="shared" si="9"/>
        <v>Moline 61265</v>
      </c>
      <c r="I143" s="34" t="s">
        <v>6</v>
      </c>
    </row>
    <row r="144" spans="1:9" x14ac:dyDescent="0.25">
      <c r="A144" s="76">
        <v>2006016</v>
      </c>
      <c r="B144" s="34" t="s">
        <v>177</v>
      </c>
      <c r="D144" s="35" t="str">
        <f t="shared" si="8"/>
        <v xml:space="preserve">2006016 - Rock Island   </v>
      </c>
      <c r="E144" s="35" t="s">
        <v>415</v>
      </c>
      <c r="F144" s="43" t="s">
        <v>434</v>
      </c>
      <c r="G144" s="43">
        <v>61201</v>
      </c>
      <c r="H144" s="35" t="str">
        <f t="shared" si="9"/>
        <v>Rock Island 61201</v>
      </c>
      <c r="I144" s="34" t="s">
        <v>6</v>
      </c>
    </row>
    <row r="145" spans="1:9" x14ac:dyDescent="0.25">
      <c r="A145" s="76">
        <v>2005924</v>
      </c>
      <c r="B145" s="34" t="s">
        <v>209</v>
      </c>
      <c r="D145" s="35" t="str">
        <f t="shared" si="8"/>
        <v xml:space="preserve">2005924 - Roseland  </v>
      </c>
      <c r="E145" s="43" t="s">
        <v>348</v>
      </c>
      <c r="F145" s="43" t="s">
        <v>354</v>
      </c>
      <c r="G145" s="43">
        <v>60628</v>
      </c>
      <c r="H145" s="35" t="str">
        <f t="shared" si="9"/>
        <v>Chicago 60628</v>
      </c>
      <c r="I145" s="34" t="s">
        <v>2</v>
      </c>
    </row>
    <row r="146" spans="1:9" x14ac:dyDescent="0.25">
      <c r="A146" s="77">
        <v>2006060</v>
      </c>
      <c r="B146" s="34" t="s">
        <v>208</v>
      </c>
      <c r="C146" s="34" t="s">
        <v>265</v>
      </c>
      <c r="D146" s="35" t="str">
        <f t="shared" si="8"/>
        <v>2006060 - Sangamon  Menard</v>
      </c>
      <c r="E146" s="35" t="s">
        <v>461</v>
      </c>
      <c r="F146" s="43" t="s">
        <v>213</v>
      </c>
      <c r="G146" s="43">
        <v>62703</v>
      </c>
      <c r="H146" s="35" t="str">
        <f t="shared" si="9"/>
        <v>Springfield 62703</v>
      </c>
      <c r="I146" s="34" t="s">
        <v>4</v>
      </c>
    </row>
    <row r="147" spans="1:9" x14ac:dyDescent="0.25">
      <c r="A147" s="76">
        <v>2006022</v>
      </c>
      <c r="B147" s="34" t="s">
        <v>208</v>
      </c>
      <c r="D147" s="35" t="str">
        <f t="shared" si="8"/>
        <v xml:space="preserve">2006022 - Sangamon  </v>
      </c>
      <c r="E147" s="35" t="s">
        <v>461</v>
      </c>
      <c r="F147" s="43" t="s">
        <v>213</v>
      </c>
      <c r="G147" s="43">
        <v>62703</v>
      </c>
      <c r="H147" s="35" t="str">
        <f t="shared" si="9"/>
        <v>Springfield 62703</v>
      </c>
      <c r="I147" s="34" t="s">
        <v>4</v>
      </c>
    </row>
    <row r="148" spans="1:9" x14ac:dyDescent="0.25">
      <c r="A148" s="76">
        <v>2006023</v>
      </c>
      <c r="B148" s="34" t="s">
        <v>178</v>
      </c>
      <c r="D148" s="35" t="str">
        <f t="shared" si="8"/>
        <v xml:space="preserve">2006023 - Schuyler   </v>
      </c>
      <c r="E148" s="35" t="s">
        <v>416</v>
      </c>
      <c r="F148" s="43" t="s">
        <v>435</v>
      </c>
      <c r="G148" s="43">
        <v>62681</v>
      </c>
      <c r="H148" s="35" t="str">
        <f t="shared" si="9"/>
        <v>Rushville 62681</v>
      </c>
      <c r="I148" s="34" t="s">
        <v>6</v>
      </c>
    </row>
    <row r="149" spans="1:9" x14ac:dyDescent="0.25">
      <c r="A149" s="76">
        <v>2006024</v>
      </c>
      <c r="B149" s="34" t="s">
        <v>179</v>
      </c>
      <c r="D149" s="35" t="str">
        <f t="shared" si="8"/>
        <v xml:space="preserve">2006024 - Scott   </v>
      </c>
      <c r="E149" s="45" t="s">
        <v>462</v>
      </c>
      <c r="F149" s="43" t="s">
        <v>483</v>
      </c>
      <c r="G149" s="43">
        <v>62694</v>
      </c>
      <c r="H149" s="35" t="str">
        <f t="shared" si="9"/>
        <v>Winchester 62694</v>
      </c>
      <c r="I149" s="34" t="s">
        <v>4</v>
      </c>
    </row>
    <row r="150" spans="1:9" x14ac:dyDescent="0.25">
      <c r="A150" s="76">
        <v>2006025</v>
      </c>
      <c r="B150" s="34" t="s">
        <v>180</v>
      </c>
      <c r="D150" s="35" t="str">
        <f t="shared" si="8"/>
        <v xml:space="preserve">2006025 - Shelby   </v>
      </c>
      <c r="E150" s="35" t="s">
        <v>463</v>
      </c>
      <c r="F150" s="43" t="s">
        <v>484</v>
      </c>
      <c r="G150" s="43">
        <v>62565</v>
      </c>
      <c r="H150" s="35" t="str">
        <f t="shared" si="9"/>
        <v>Shelbyville 62565</v>
      </c>
      <c r="I150" s="34" t="s">
        <v>4</v>
      </c>
    </row>
    <row r="151" spans="1:9" x14ac:dyDescent="0.25">
      <c r="A151" s="76">
        <v>2005856</v>
      </c>
      <c r="B151" s="34" t="s">
        <v>195</v>
      </c>
      <c r="C151" s="34" t="s">
        <v>270</v>
      </c>
      <c r="D151" s="35" t="str">
        <f t="shared" si="8"/>
        <v>2005856 - Southern Seven  Alexander</v>
      </c>
      <c r="E151" s="43" t="s">
        <v>502</v>
      </c>
      <c r="F151" s="43" t="s">
        <v>519</v>
      </c>
      <c r="G151" s="43">
        <v>62992</v>
      </c>
      <c r="H151" s="35" t="str">
        <f t="shared" si="9"/>
        <v>Ullin 62992</v>
      </c>
      <c r="I151" s="34" t="s">
        <v>5</v>
      </c>
    </row>
    <row r="152" spans="1:9" x14ac:dyDescent="0.25">
      <c r="A152" s="76">
        <v>2005961</v>
      </c>
      <c r="B152" s="34" t="s">
        <v>195</v>
      </c>
      <c r="C152" s="34" t="s">
        <v>271</v>
      </c>
      <c r="D152" s="35" t="str">
        <f t="shared" si="8"/>
        <v>2005961 - Southern Seven  Hardin</v>
      </c>
      <c r="E152" s="43" t="s">
        <v>502</v>
      </c>
      <c r="F152" s="43" t="s">
        <v>519</v>
      </c>
      <c r="G152" s="43">
        <v>62992</v>
      </c>
      <c r="H152" s="35" t="str">
        <f t="shared" si="9"/>
        <v>Ullin 62992</v>
      </c>
      <c r="I152" s="34" t="s">
        <v>5</v>
      </c>
    </row>
    <row r="153" spans="1:9" x14ac:dyDescent="0.25">
      <c r="A153" s="76">
        <v>2005971</v>
      </c>
      <c r="B153" s="34" t="s">
        <v>195</v>
      </c>
      <c r="C153" s="34" t="s">
        <v>272</v>
      </c>
      <c r="D153" s="35" t="str">
        <f t="shared" si="8"/>
        <v>2005971 - Southern Seven  Johnson</v>
      </c>
      <c r="E153" s="43" t="s">
        <v>502</v>
      </c>
      <c r="F153" s="43" t="s">
        <v>519</v>
      </c>
      <c r="G153" s="43">
        <v>62992</v>
      </c>
      <c r="H153" s="35" t="str">
        <f t="shared" si="9"/>
        <v>Ullin 62992</v>
      </c>
      <c r="I153" s="34" t="s">
        <v>5</v>
      </c>
    </row>
    <row r="154" spans="1:9" x14ac:dyDescent="0.25">
      <c r="A154" s="76">
        <v>2005999</v>
      </c>
      <c r="B154" s="34" t="s">
        <v>195</v>
      </c>
      <c r="C154" s="34" t="s">
        <v>273</v>
      </c>
      <c r="D154" s="35" t="str">
        <f t="shared" si="8"/>
        <v>2005999 - Southern Seven  Massac</v>
      </c>
      <c r="E154" s="43" t="s">
        <v>502</v>
      </c>
      <c r="F154" s="43" t="s">
        <v>519</v>
      </c>
      <c r="G154" s="43">
        <v>62992</v>
      </c>
      <c r="H154" s="35" t="str">
        <f t="shared" si="9"/>
        <v>Ullin 62992</v>
      </c>
      <c r="I154" s="34" t="s">
        <v>5</v>
      </c>
    </row>
    <row r="155" spans="1:9" x14ac:dyDescent="0.25">
      <c r="A155" s="76">
        <v>2006012</v>
      </c>
      <c r="B155" s="34" t="s">
        <v>195</v>
      </c>
      <c r="C155" s="34" t="s">
        <v>274</v>
      </c>
      <c r="D155" s="35" t="str">
        <f t="shared" si="8"/>
        <v>2006012 - Southern Seven  Pulaski</v>
      </c>
      <c r="E155" s="43" t="s">
        <v>502</v>
      </c>
      <c r="F155" s="43" t="s">
        <v>519</v>
      </c>
      <c r="G155" s="43">
        <v>62992</v>
      </c>
      <c r="H155" s="35" t="str">
        <f t="shared" si="9"/>
        <v>Ullin 62992</v>
      </c>
      <c r="I155" s="34" t="s">
        <v>5</v>
      </c>
    </row>
    <row r="156" spans="1:9" x14ac:dyDescent="0.25">
      <c r="A156" s="76">
        <v>2006028</v>
      </c>
      <c r="B156" s="34" t="s">
        <v>195</v>
      </c>
      <c r="C156" s="34" t="s">
        <v>275</v>
      </c>
      <c r="D156" s="35" t="str">
        <f t="shared" si="8"/>
        <v>2006028 - Southern Seven  Union</v>
      </c>
      <c r="E156" s="43" t="s">
        <v>502</v>
      </c>
      <c r="F156" s="43" t="s">
        <v>519</v>
      </c>
      <c r="G156" s="43">
        <v>62992</v>
      </c>
      <c r="H156" s="35" t="str">
        <f t="shared" si="9"/>
        <v>Ullin 62992</v>
      </c>
      <c r="I156" s="34" t="s">
        <v>5</v>
      </c>
    </row>
    <row r="157" spans="1:9" x14ac:dyDescent="0.25">
      <c r="A157" s="77">
        <v>2006020</v>
      </c>
      <c r="B157" s="34" t="s">
        <v>181</v>
      </c>
      <c r="C157" s="34" t="s">
        <v>77</v>
      </c>
      <c r="D157" s="35" t="str">
        <f t="shared" si="8"/>
        <v>2006020 - St. Clair   Belleville</v>
      </c>
      <c r="E157" s="43" t="s">
        <v>503</v>
      </c>
      <c r="F157" s="43" t="s">
        <v>77</v>
      </c>
      <c r="G157" s="43">
        <v>62220</v>
      </c>
      <c r="H157" s="35" t="str">
        <f t="shared" si="9"/>
        <v>Belleville 62220</v>
      </c>
      <c r="I157" s="34" t="s">
        <v>5</v>
      </c>
    </row>
    <row r="158" spans="1:9" x14ac:dyDescent="0.25">
      <c r="A158" s="76">
        <v>2006026</v>
      </c>
      <c r="B158" s="34" t="s">
        <v>182</v>
      </c>
      <c r="C158" s="34" t="s">
        <v>68</v>
      </c>
      <c r="D158" s="35" t="str">
        <f t="shared" ref="D158:D183" si="10">(A158 &amp; " - " &amp; B158 &amp; "  " &amp; C158)</f>
        <v>2006026 - Stephenson   Freeport</v>
      </c>
      <c r="E158" s="43" t="s">
        <v>374</v>
      </c>
      <c r="F158" s="43" t="s">
        <v>68</v>
      </c>
      <c r="G158" s="43">
        <v>61032</v>
      </c>
      <c r="H158" s="35" t="str">
        <f t="shared" ref="H158:H183" si="11">F158&amp;" "&amp;G158</f>
        <v>Freeport 61032</v>
      </c>
      <c r="I158" s="34" t="s">
        <v>3</v>
      </c>
    </row>
    <row r="159" spans="1:9" x14ac:dyDescent="0.25">
      <c r="A159" s="76">
        <v>2005970</v>
      </c>
      <c r="B159" s="34" t="s">
        <v>182</v>
      </c>
      <c r="C159" s="34" t="s">
        <v>253</v>
      </c>
      <c r="D159" s="35" t="str">
        <f t="shared" si="10"/>
        <v>2005970 - Stephenson   Galena</v>
      </c>
      <c r="E159" s="43" t="s">
        <v>374</v>
      </c>
      <c r="F159" s="43" t="s">
        <v>68</v>
      </c>
      <c r="G159" s="43">
        <v>61032</v>
      </c>
      <c r="H159" s="35" t="str">
        <f t="shared" si="11"/>
        <v>Freeport 61032</v>
      </c>
      <c r="I159" s="34" t="s">
        <v>3</v>
      </c>
    </row>
    <row r="160" spans="1:9" x14ac:dyDescent="0.25">
      <c r="A160" s="76">
        <v>2005896</v>
      </c>
      <c r="B160" s="34" t="s">
        <v>196</v>
      </c>
      <c r="D160" s="35" t="str">
        <f t="shared" si="10"/>
        <v xml:space="preserve">2005896 - Stickney  </v>
      </c>
      <c r="E160" s="43" t="s">
        <v>349</v>
      </c>
      <c r="F160" s="43" t="s">
        <v>360</v>
      </c>
      <c r="G160" s="43">
        <v>60628</v>
      </c>
      <c r="H160" s="35" t="str">
        <f t="shared" si="11"/>
        <v>Burbank 60628</v>
      </c>
      <c r="I160" s="34" t="s">
        <v>2</v>
      </c>
    </row>
    <row r="161" spans="1:9" x14ac:dyDescent="0.25">
      <c r="A161" s="76">
        <v>2006027</v>
      </c>
      <c r="B161" s="34" t="s">
        <v>183</v>
      </c>
      <c r="C161" s="34" t="s">
        <v>69</v>
      </c>
      <c r="D161" s="35" t="str">
        <f t="shared" si="10"/>
        <v>2006027 - Tazewell   Tremont</v>
      </c>
      <c r="E161" s="35" t="s">
        <v>417</v>
      </c>
      <c r="F161" s="43" t="s">
        <v>69</v>
      </c>
      <c r="G161" s="43">
        <v>61568</v>
      </c>
      <c r="H161" s="35" t="str">
        <f t="shared" si="11"/>
        <v>Tremont 61568</v>
      </c>
      <c r="I161" s="34" t="s">
        <v>6</v>
      </c>
    </row>
    <row r="162" spans="1:9" x14ac:dyDescent="0.25">
      <c r="A162" s="76">
        <v>2005929</v>
      </c>
      <c r="B162" s="34" t="s">
        <v>119</v>
      </c>
      <c r="C162" s="34" t="s">
        <v>248</v>
      </c>
      <c r="D162" s="35" t="str">
        <f t="shared" si="10"/>
        <v>2005929 - TCA Health  71st St</v>
      </c>
      <c r="E162" s="43" t="s">
        <v>350</v>
      </c>
      <c r="F162" s="43" t="s">
        <v>354</v>
      </c>
      <c r="G162" s="43">
        <v>60649</v>
      </c>
      <c r="H162" s="35" t="str">
        <f t="shared" si="11"/>
        <v>Chicago 60649</v>
      </c>
      <c r="I162" s="34" t="s">
        <v>2</v>
      </c>
    </row>
    <row r="163" spans="1:9" x14ac:dyDescent="0.25">
      <c r="A163" s="76">
        <v>2005919</v>
      </c>
      <c r="B163" s="34" t="s">
        <v>119</v>
      </c>
      <c r="C163" s="34" t="s">
        <v>247</v>
      </c>
      <c r="D163" s="35" t="str">
        <f t="shared" si="10"/>
        <v>2005919 - TCA Health  79th St</v>
      </c>
      <c r="E163" s="43" t="s">
        <v>352</v>
      </c>
      <c r="F163" s="43" t="s">
        <v>354</v>
      </c>
      <c r="G163" s="43">
        <v>60620</v>
      </c>
      <c r="H163" s="35" t="str">
        <f t="shared" si="11"/>
        <v>Chicago 60620</v>
      </c>
      <c r="I163" s="34" t="s">
        <v>2</v>
      </c>
    </row>
    <row r="164" spans="1:9" x14ac:dyDescent="0.25">
      <c r="A164" s="76">
        <v>2005923</v>
      </c>
      <c r="B164" s="34" t="s">
        <v>119</v>
      </c>
      <c r="C164" s="34" t="s">
        <v>70</v>
      </c>
      <c r="D164" s="35" t="str">
        <f t="shared" si="10"/>
        <v>2005923 - TCA Health  Cottage Grove</v>
      </c>
      <c r="E164" s="43" t="s">
        <v>352</v>
      </c>
      <c r="F164" s="43" t="s">
        <v>354</v>
      </c>
      <c r="G164" s="43">
        <v>60620</v>
      </c>
      <c r="H164" s="35" t="str">
        <f t="shared" si="11"/>
        <v>Chicago 60620</v>
      </c>
      <c r="I164" s="34" t="s">
        <v>2</v>
      </c>
    </row>
    <row r="165" spans="1:9" x14ac:dyDescent="0.25">
      <c r="A165" s="76">
        <v>2005922</v>
      </c>
      <c r="B165" s="34" t="s">
        <v>119</v>
      </c>
      <c r="C165" s="34" t="s">
        <v>74</v>
      </c>
      <c r="D165" s="35" t="str">
        <f t="shared" si="10"/>
        <v>2005922 - TCA Health  Main Clinic</v>
      </c>
      <c r="E165" s="43" t="s">
        <v>351</v>
      </c>
      <c r="F165" s="43" t="s">
        <v>354</v>
      </c>
      <c r="G165" s="43">
        <v>60628</v>
      </c>
      <c r="H165" s="35" t="str">
        <f t="shared" si="11"/>
        <v>Chicago 60628</v>
      </c>
      <c r="I165" s="34" t="s">
        <v>2</v>
      </c>
    </row>
    <row r="166" spans="1:9" x14ac:dyDescent="0.25">
      <c r="A166" s="76">
        <v>2005956</v>
      </c>
      <c r="B166" s="34" t="s">
        <v>184</v>
      </c>
      <c r="C166" s="34" t="s">
        <v>264</v>
      </c>
      <c r="D166" s="35" t="str">
        <f t="shared" si="10"/>
        <v>2005956 - Vermilion   Carle Hoopeston</v>
      </c>
      <c r="E166" s="35" t="s">
        <v>418</v>
      </c>
      <c r="F166" s="43" t="s">
        <v>436</v>
      </c>
      <c r="G166" s="43">
        <v>60942</v>
      </c>
      <c r="H166" s="35" t="str">
        <f t="shared" si="11"/>
        <v>Hoopeston 60942</v>
      </c>
      <c r="I166" s="34" t="s">
        <v>6</v>
      </c>
    </row>
    <row r="167" spans="1:9" x14ac:dyDescent="0.25">
      <c r="A167" s="76">
        <v>2006029</v>
      </c>
      <c r="B167" s="34" t="s">
        <v>184</v>
      </c>
      <c r="D167" s="35" t="str">
        <f t="shared" si="10"/>
        <v xml:space="preserve">2006029 - Vermilion   </v>
      </c>
      <c r="E167" s="35" t="s">
        <v>419</v>
      </c>
      <c r="F167" s="43" t="s">
        <v>437</v>
      </c>
      <c r="G167" s="43">
        <v>61832</v>
      </c>
      <c r="H167" s="35" t="str">
        <f t="shared" si="11"/>
        <v>Danville 61832</v>
      </c>
      <c r="I167" s="34" t="s">
        <v>6</v>
      </c>
    </row>
    <row r="168" spans="1:9" x14ac:dyDescent="0.25">
      <c r="A168" s="76">
        <v>2005972</v>
      </c>
      <c r="B168" s="34" t="s">
        <v>120</v>
      </c>
      <c r="D168" s="35" t="str">
        <f t="shared" si="10"/>
        <v xml:space="preserve">2005972 - VNA  </v>
      </c>
      <c r="E168" s="43" t="s">
        <v>375</v>
      </c>
      <c r="F168" s="43" t="s">
        <v>384</v>
      </c>
      <c r="G168" s="43">
        <v>60506</v>
      </c>
      <c r="H168" s="35" t="str">
        <f t="shared" si="11"/>
        <v>Aurora 60506</v>
      </c>
      <c r="I168" s="34" t="s">
        <v>3</v>
      </c>
    </row>
    <row r="169" spans="1:9" x14ac:dyDescent="0.25">
      <c r="A169" s="76">
        <v>2006030</v>
      </c>
      <c r="B169" s="34" t="s">
        <v>185</v>
      </c>
      <c r="D169" s="35" t="str">
        <f t="shared" si="10"/>
        <v xml:space="preserve">2006030 - Wabash   </v>
      </c>
      <c r="E169" s="43" t="s">
        <v>504</v>
      </c>
      <c r="F169" s="43" t="s">
        <v>520</v>
      </c>
      <c r="G169" s="43">
        <v>62863</v>
      </c>
      <c r="H169" s="35" t="str">
        <f t="shared" si="11"/>
        <v>Mt Carmel 62863</v>
      </c>
      <c r="I169" s="34" t="s">
        <v>5</v>
      </c>
    </row>
    <row r="170" spans="1:9" x14ac:dyDescent="0.25">
      <c r="A170" s="76">
        <v>2006031</v>
      </c>
      <c r="B170" s="34" t="s">
        <v>186</v>
      </c>
      <c r="D170" s="35" t="str">
        <f t="shared" si="10"/>
        <v xml:space="preserve">2006031 - Warren   </v>
      </c>
      <c r="E170" s="35" t="s">
        <v>420</v>
      </c>
      <c r="F170" s="43" t="s">
        <v>438</v>
      </c>
      <c r="G170" s="43">
        <v>61462</v>
      </c>
      <c r="H170" s="35" t="str">
        <f t="shared" si="11"/>
        <v>Monmouth 61462</v>
      </c>
      <c r="I170" s="34" t="s">
        <v>6</v>
      </c>
    </row>
    <row r="171" spans="1:9" x14ac:dyDescent="0.25">
      <c r="A171" s="76">
        <v>2006032</v>
      </c>
      <c r="B171" s="34" t="s">
        <v>187</v>
      </c>
      <c r="D171" s="35" t="str">
        <f t="shared" si="10"/>
        <v xml:space="preserve">2006032 - Washington   </v>
      </c>
      <c r="E171" s="43" t="s">
        <v>505</v>
      </c>
      <c r="F171" s="43" t="s">
        <v>521</v>
      </c>
      <c r="G171" s="43">
        <v>62263</v>
      </c>
      <c r="H171" s="35" t="str">
        <f t="shared" si="11"/>
        <v>Nashville 62263</v>
      </c>
      <c r="I171" s="34" t="s">
        <v>5</v>
      </c>
    </row>
    <row r="172" spans="1:9" x14ac:dyDescent="0.25">
      <c r="A172" s="76">
        <v>2006072</v>
      </c>
      <c r="B172" s="34" t="s">
        <v>188</v>
      </c>
      <c r="C172" s="34" t="s">
        <v>276</v>
      </c>
      <c r="D172" s="35" t="str">
        <f t="shared" si="10"/>
        <v>2006072 - Wayne   Hamilton</v>
      </c>
      <c r="E172" s="43" t="s">
        <v>506</v>
      </c>
      <c r="F172" s="43" t="s">
        <v>522</v>
      </c>
      <c r="G172" s="43">
        <v>62837</v>
      </c>
      <c r="H172" s="35" t="str">
        <f t="shared" si="11"/>
        <v>Fairfield 62837</v>
      </c>
      <c r="I172" s="34" t="s">
        <v>5</v>
      </c>
    </row>
    <row r="173" spans="1:9" x14ac:dyDescent="0.25">
      <c r="A173" s="76">
        <v>2005959</v>
      </c>
      <c r="B173" s="34" t="s">
        <v>188</v>
      </c>
      <c r="C173" s="34" t="s">
        <v>277</v>
      </c>
      <c r="D173" s="35" t="str">
        <f t="shared" si="10"/>
        <v>2005959 - Wayne   Wayne</v>
      </c>
      <c r="E173" s="43" t="s">
        <v>506</v>
      </c>
      <c r="F173" s="43" t="s">
        <v>522</v>
      </c>
      <c r="G173" s="43">
        <v>62837</v>
      </c>
      <c r="H173" s="35" t="str">
        <f t="shared" si="11"/>
        <v>Fairfield 62837</v>
      </c>
      <c r="I173" s="34" t="s">
        <v>5</v>
      </c>
    </row>
    <row r="174" spans="1:9" x14ac:dyDescent="0.25">
      <c r="A174" s="76">
        <v>2005974</v>
      </c>
      <c r="B174" s="34" t="s">
        <v>121</v>
      </c>
      <c r="C174" s="34" t="s">
        <v>254</v>
      </c>
      <c r="D174" s="35" t="str">
        <f t="shared" si="10"/>
        <v>2005974 - Well Child  Carpentersville</v>
      </c>
      <c r="E174" s="43" t="s">
        <v>376</v>
      </c>
      <c r="F174" s="43" t="s">
        <v>255</v>
      </c>
      <c r="G174" s="43">
        <v>60123</v>
      </c>
      <c r="H174" s="35" t="str">
        <f t="shared" si="11"/>
        <v>Elgin 60123</v>
      </c>
      <c r="I174" s="34" t="s">
        <v>3</v>
      </c>
    </row>
    <row r="175" spans="1:9" x14ac:dyDescent="0.25">
      <c r="A175" s="76">
        <v>2005973</v>
      </c>
      <c r="B175" s="34" t="s">
        <v>121</v>
      </c>
      <c r="C175" s="34" t="s">
        <v>255</v>
      </c>
      <c r="D175" s="35" t="str">
        <f t="shared" si="10"/>
        <v>2005973 - Well Child  Elgin</v>
      </c>
      <c r="E175" s="43" t="s">
        <v>376</v>
      </c>
      <c r="F175" s="43" t="s">
        <v>255</v>
      </c>
      <c r="G175" s="43">
        <v>60123</v>
      </c>
      <c r="H175" s="35" t="str">
        <f t="shared" si="11"/>
        <v>Elgin 60123</v>
      </c>
      <c r="I175" s="34" t="s">
        <v>3</v>
      </c>
    </row>
    <row r="176" spans="1:9" x14ac:dyDescent="0.25">
      <c r="A176" s="76">
        <v>2005992</v>
      </c>
      <c r="B176" s="34" t="s">
        <v>121</v>
      </c>
      <c r="C176" s="34" t="s">
        <v>256</v>
      </c>
      <c r="D176" s="35" t="str">
        <f t="shared" si="10"/>
        <v>2005992 - Well Child  Greater Elgin</v>
      </c>
      <c r="E176" s="43" t="s">
        <v>376</v>
      </c>
      <c r="F176" s="43" t="s">
        <v>255</v>
      </c>
      <c r="G176" s="43">
        <v>60123</v>
      </c>
      <c r="H176" s="35" t="str">
        <f t="shared" si="11"/>
        <v>Elgin 60123</v>
      </c>
      <c r="I176" s="34" t="s">
        <v>3</v>
      </c>
    </row>
    <row r="177" spans="1:9" x14ac:dyDescent="0.25">
      <c r="A177" s="76">
        <v>2005874</v>
      </c>
      <c r="B177" s="34" t="s">
        <v>121</v>
      </c>
      <c r="C177" s="34" t="s">
        <v>257</v>
      </c>
      <c r="D177" s="35" t="str">
        <f t="shared" si="10"/>
        <v>2005874 - Well Child  VNA Elgin</v>
      </c>
      <c r="E177" s="43" t="s">
        <v>376</v>
      </c>
      <c r="F177" s="43" t="s">
        <v>255</v>
      </c>
      <c r="G177" s="43">
        <v>60123</v>
      </c>
      <c r="H177" s="35" t="str">
        <f t="shared" si="11"/>
        <v>Elgin 60123</v>
      </c>
      <c r="I177" s="34" t="s">
        <v>3</v>
      </c>
    </row>
    <row r="178" spans="1:9" x14ac:dyDescent="0.25">
      <c r="A178" s="76">
        <v>2006035</v>
      </c>
      <c r="B178" s="34" t="s">
        <v>189</v>
      </c>
      <c r="D178" s="35" t="str">
        <f t="shared" si="10"/>
        <v xml:space="preserve">2006035 - Whiteside   </v>
      </c>
      <c r="E178" s="43" t="s">
        <v>377</v>
      </c>
      <c r="F178" s="43" t="s">
        <v>385</v>
      </c>
      <c r="G178" s="43">
        <v>61071</v>
      </c>
      <c r="H178" s="35" t="str">
        <f t="shared" si="11"/>
        <v>Rock Falls 61071</v>
      </c>
      <c r="I178" s="34" t="s">
        <v>3</v>
      </c>
    </row>
    <row r="179" spans="1:9" x14ac:dyDescent="0.25">
      <c r="A179" s="76">
        <v>2005938</v>
      </c>
      <c r="B179" s="34" t="s">
        <v>190</v>
      </c>
      <c r="C179" s="34" t="s">
        <v>258</v>
      </c>
      <c r="D179" s="35" t="str">
        <f t="shared" si="10"/>
        <v>2005938 - Will   Bolingbrook</v>
      </c>
      <c r="E179" s="43" t="s">
        <v>378</v>
      </c>
      <c r="F179" s="43" t="s">
        <v>71</v>
      </c>
      <c r="G179" s="43">
        <v>60433</v>
      </c>
      <c r="H179" s="35" t="str">
        <f t="shared" si="11"/>
        <v>Joliet 60433</v>
      </c>
      <c r="I179" s="34" t="s">
        <v>3</v>
      </c>
    </row>
    <row r="180" spans="1:9" x14ac:dyDescent="0.25">
      <c r="A180" s="76">
        <v>2005895</v>
      </c>
      <c r="B180" s="34" t="s">
        <v>190</v>
      </c>
      <c r="C180" s="34" t="s">
        <v>71</v>
      </c>
      <c r="D180" s="35" t="str">
        <f t="shared" si="10"/>
        <v>2005895 - Will   Joliet</v>
      </c>
      <c r="E180" s="43" t="s">
        <v>378</v>
      </c>
      <c r="F180" s="43" t="s">
        <v>71</v>
      </c>
      <c r="G180" s="43">
        <v>60433</v>
      </c>
      <c r="H180" s="35" t="str">
        <f t="shared" si="11"/>
        <v>Joliet 60433</v>
      </c>
      <c r="I180" s="34" t="s">
        <v>3</v>
      </c>
    </row>
    <row r="181" spans="1:9" x14ac:dyDescent="0.25">
      <c r="A181" s="76">
        <v>2006036</v>
      </c>
      <c r="B181" s="34" t="s">
        <v>190</v>
      </c>
      <c r="C181" s="34" t="s">
        <v>259</v>
      </c>
      <c r="D181" s="35" t="str">
        <f t="shared" si="10"/>
        <v>2006036 - Will   Monee</v>
      </c>
      <c r="E181" s="43" t="s">
        <v>378</v>
      </c>
      <c r="F181" s="43" t="s">
        <v>71</v>
      </c>
      <c r="G181" s="43">
        <v>60433</v>
      </c>
      <c r="H181" s="35" t="str">
        <f t="shared" si="11"/>
        <v>Joliet 60433</v>
      </c>
      <c r="I181" s="34" t="s">
        <v>3</v>
      </c>
    </row>
    <row r="182" spans="1:9" x14ac:dyDescent="0.25">
      <c r="A182" s="76">
        <v>2006038</v>
      </c>
      <c r="B182" s="34" t="s">
        <v>191</v>
      </c>
      <c r="C182" s="34" t="s">
        <v>72</v>
      </c>
      <c r="D182" s="35" t="str">
        <f t="shared" si="10"/>
        <v>2006038 - Winnebago   Court Street</v>
      </c>
      <c r="E182" s="43" t="s">
        <v>379</v>
      </c>
      <c r="F182" s="43" t="s">
        <v>386</v>
      </c>
      <c r="G182" s="43">
        <v>61103</v>
      </c>
      <c r="H182" s="35" t="str">
        <f t="shared" si="11"/>
        <v>Rockford 61103</v>
      </c>
      <c r="I182" s="34" t="s">
        <v>3</v>
      </c>
    </row>
    <row r="183" spans="1:9" x14ac:dyDescent="0.25">
      <c r="A183" s="77">
        <v>2006048</v>
      </c>
      <c r="B183" s="34" t="s">
        <v>192</v>
      </c>
      <c r="D183" s="35" t="str">
        <f t="shared" si="10"/>
        <v xml:space="preserve">2006048 - Woodford   </v>
      </c>
      <c r="E183" s="35" t="s">
        <v>421</v>
      </c>
      <c r="F183" s="43" t="s">
        <v>439</v>
      </c>
      <c r="G183" s="43">
        <v>61530</v>
      </c>
      <c r="H183" s="35" t="str">
        <f t="shared" si="11"/>
        <v>Eureka 61530</v>
      </c>
      <c r="I183" s="34" t="s">
        <v>6</v>
      </c>
    </row>
    <row r="184" spans="1:9" x14ac:dyDescent="0.25">
      <c r="A184" s="79"/>
      <c r="B184" s="37"/>
      <c r="C184" s="38"/>
      <c r="D184" s="36"/>
      <c r="I184" s="38"/>
    </row>
    <row r="187" spans="1:9" x14ac:dyDescent="0.25">
      <c r="A187" s="80" t="s">
        <v>526</v>
      </c>
    </row>
    <row r="188" spans="1:9" x14ac:dyDescent="0.25">
      <c r="A188" s="80" t="s">
        <v>530</v>
      </c>
    </row>
    <row r="189" spans="1:9" x14ac:dyDescent="0.25">
      <c r="A189" s="80" t="s">
        <v>527</v>
      </c>
    </row>
    <row r="190" spans="1:9" x14ac:dyDescent="0.25">
      <c r="A190" s="81"/>
    </row>
    <row r="191" spans="1:9" x14ac:dyDescent="0.25">
      <c r="A191" s="80" t="s">
        <v>575</v>
      </c>
    </row>
  </sheetData>
  <sortState xmlns:xlrd2="http://schemas.microsoft.com/office/spreadsheetml/2017/richdata2" ref="A2:I184">
    <sortCondition ref="B2:B184"/>
    <sortCondition ref="C2:C184"/>
  </sortState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05"/>
  <sheetViews>
    <sheetView showGridLines="0" showZeros="0" tabSelected="1" zoomScaleNormal="100" zoomScalePageLayoutView="115" workbookViewId="0">
      <selection activeCell="C2" sqref="C2:D2"/>
    </sheetView>
  </sheetViews>
  <sheetFormatPr defaultColWidth="8.85546875" defaultRowHeight="12.75" x14ac:dyDescent="0.2"/>
  <cols>
    <col min="1" max="1" width="10.28515625" style="3" bestFit="1" customWidth="1"/>
    <col min="2" max="2" width="8.5703125" style="4" bestFit="1" customWidth="1"/>
    <col min="3" max="3" width="3.28515625" style="5" customWidth="1"/>
    <col min="4" max="4" width="55" style="3" bestFit="1" customWidth="1"/>
    <col min="5" max="5" width="17.5703125" style="6" bestFit="1" customWidth="1"/>
    <col min="6" max="6" width="7.85546875" style="3" bestFit="1" customWidth="1"/>
    <col min="7" max="7" width="8.85546875" style="3" customWidth="1"/>
    <col min="8" max="16384" width="8.85546875" style="3"/>
  </cols>
  <sheetData>
    <row r="1" spans="1:8" ht="33.6" customHeight="1" x14ac:dyDescent="0.4">
      <c r="A1" s="17"/>
      <c r="B1" s="69"/>
      <c r="C1" s="157" t="s">
        <v>531</v>
      </c>
      <c r="D1" s="157"/>
      <c r="E1" s="47"/>
      <c r="F1" s="47"/>
    </row>
    <row r="2" spans="1:8" ht="26.45" customHeight="1" x14ac:dyDescent="0.25">
      <c r="A2" s="17"/>
      <c r="B2" s="18"/>
      <c r="C2" s="156" t="s">
        <v>586</v>
      </c>
      <c r="D2" s="156"/>
      <c r="E2" s="48"/>
      <c r="F2" s="48"/>
      <c r="G2" s="13"/>
      <c r="H2" s="13"/>
    </row>
    <row r="3" spans="1:8" s="16" customFormat="1" ht="26.45" customHeight="1" x14ac:dyDescent="0.25">
      <c r="A3" s="17"/>
      <c r="B3" s="18"/>
      <c r="C3" s="18"/>
      <c r="D3" s="30" t="s">
        <v>532</v>
      </c>
      <c r="E3" s="48"/>
      <c r="F3" s="48"/>
      <c r="G3" s="13"/>
      <c r="H3" s="13"/>
    </row>
    <row r="4" spans="1:8" x14ac:dyDescent="0.2">
      <c r="A4" s="160" t="s">
        <v>109</v>
      </c>
      <c r="B4" s="160"/>
      <c r="C4" s="160"/>
      <c r="D4" s="19"/>
      <c r="E4" s="158"/>
      <c r="F4" s="158"/>
    </row>
    <row r="5" spans="1:8" ht="21" x14ac:dyDescent="0.35">
      <c r="A5" s="159">
        <f ca="1">TODAY()</f>
        <v>45404</v>
      </c>
      <c r="B5" s="159"/>
      <c r="C5" s="159"/>
      <c r="D5" s="122" t="str">
        <f>C2</f>
        <v>2006080 - DHS  Springfield</v>
      </c>
      <c r="E5" s="122" t="s">
        <v>571</v>
      </c>
      <c r="F5" s="122"/>
    </row>
    <row r="6" spans="1:8" ht="15" customHeight="1" x14ac:dyDescent="0.25">
      <c r="B6" s="9"/>
      <c r="C6" s="9"/>
      <c r="D6" s="8" t="s">
        <v>117</v>
      </c>
      <c r="E6" s="134"/>
      <c r="F6" s="124"/>
    </row>
    <row r="7" spans="1:8" x14ac:dyDescent="0.2">
      <c r="D7" s="46" t="str">
        <f>VLOOKUP(D5,AgencyInfo[[#All],[Agency/Clinic Name]:[City, Zip]],2,FALSE)</f>
        <v>823 E Monroe St</v>
      </c>
      <c r="E7" s="49"/>
      <c r="F7" s="125"/>
    </row>
    <row r="8" spans="1:8" ht="15" x14ac:dyDescent="0.2">
      <c r="D8" s="8" t="s">
        <v>307</v>
      </c>
      <c r="E8" s="49"/>
      <c r="F8" s="125"/>
    </row>
    <row r="9" spans="1:8" x14ac:dyDescent="0.2">
      <c r="D9" s="46" t="str">
        <f>VLOOKUP(D5,AgencyInfo[[#All],[Agency/Clinic Name]:[City, Zip]],5,FALSE)</f>
        <v>Springfield 62701</v>
      </c>
      <c r="E9" s="49"/>
      <c r="F9" s="125"/>
    </row>
    <row r="10" spans="1:8" ht="15" x14ac:dyDescent="0.2">
      <c r="D10" s="8" t="s">
        <v>305</v>
      </c>
      <c r="E10" s="49"/>
      <c r="F10" s="125"/>
    </row>
    <row r="11" spans="1:8" x14ac:dyDescent="0.2">
      <c r="D11" s="14"/>
      <c r="E11" s="130"/>
    </row>
    <row r="12" spans="1:8" ht="15" x14ac:dyDescent="0.2">
      <c r="D12" s="8" t="s">
        <v>112</v>
      </c>
      <c r="E12" s="8" t="s">
        <v>113</v>
      </c>
    </row>
    <row r="13" spans="1:8" x14ac:dyDescent="0.2">
      <c r="D13" s="15"/>
    </row>
    <row r="14" spans="1:8" ht="15" x14ac:dyDescent="0.2">
      <c r="D14" s="8" t="s">
        <v>114</v>
      </c>
    </row>
    <row r="16" spans="1:8" customFormat="1" ht="18.75" x14ac:dyDescent="0.3">
      <c r="A16" s="85" t="s">
        <v>536</v>
      </c>
      <c r="B16" s="86" t="s">
        <v>533</v>
      </c>
      <c r="C16" s="87"/>
      <c r="D16" s="88" t="s">
        <v>299</v>
      </c>
      <c r="E16" s="85" t="s">
        <v>79</v>
      </c>
      <c r="F16" s="89" t="s">
        <v>80</v>
      </c>
    </row>
    <row r="17" spans="1:15" s="10" customFormat="1" ht="12.75" customHeight="1" x14ac:dyDescent="0.2">
      <c r="A17" s="126">
        <v>38210</v>
      </c>
      <c r="B17" s="109">
        <v>4467</v>
      </c>
      <c r="C17" s="109"/>
      <c r="D17" s="109" t="s">
        <v>573</v>
      </c>
      <c r="E17" s="127" t="s">
        <v>302</v>
      </c>
      <c r="F17" s="120"/>
      <c r="G17"/>
      <c r="H17"/>
      <c r="I17"/>
      <c r="J17"/>
      <c r="K17"/>
      <c r="L17"/>
      <c r="M17"/>
      <c r="N17"/>
      <c r="O17"/>
    </row>
    <row r="18" spans="1:15" customFormat="1" x14ac:dyDescent="0.2">
      <c r="A18" s="128">
        <v>38209</v>
      </c>
      <c r="B18" s="10">
        <v>4467</v>
      </c>
      <c r="C18" s="10" t="s">
        <v>81</v>
      </c>
      <c r="D18" s="10" t="s">
        <v>574</v>
      </c>
      <c r="E18" s="129" t="s">
        <v>302</v>
      </c>
      <c r="F18" s="145"/>
    </row>
    <row r="19" spans="1:15" customFormat="1" x14ac:dyDescent="0.2">
      <c r="A19" s="108">
        <v>31168</v>
      </c>
      <c r="B19" s="109">
        <v>4466</v>
      </c>
      <c r="C19" s="110"/>
      <c r="D19" s="111" t="s">
        <v>298</v>
      </c>
      <c r="E19" s="112" t="s">
        <v>302</v>
      </c>
      <c r="F19" s="120"/>
    </row>
    <row r="20" spans="1:15" customFormat="1" x14ac:dyDescent="0.2">
      <c r="A20" s="66">
        <v>31167</v>
      </c>
      <c r="B20" s="82">
        <v>4466</v>
      </c>
      <c r="C20" s="4" t="s">
        <v>81</v>
      </c>
      <c r="D20" s="3" t="s">
        <v>539</v>
      </c>
      <c r="E20" s="6" t="s">
        <v>302</v>
      </c>
      <c r="F20" s="145"/>
    </row>
    <row r="21" spans="1:15" customFormat="1" x14ac:dyDescent="0.2">
      <c r="A21" s="108">
        <v>48040</v>
      </c>
      <c r="B21" s="109">
        <v>5222</v>
      </c>
      <c r="C21" s="110"/>
      <c r="D21" s="111" t="s">
        <v>576</v>
      </c>
      <c r="E21" s="112" t="s">
        <v>302</v>
      </c>
      <c r="F21" s="120"/>
    </row>
    <row r="22" spans="1:15" customFormat="1" x14ac:dyDescent="0.2">
      <c r="A22" s="66">
        <v>48042</v>
      </c>
      <c r="B22" s="82">
        <v>5222</v>
      </c>
      <c r="C22" s="4" t="s">
        <v>85</v>
      </c>
      <c r="D22" s="3" t="s">
        <v>577</v>
      </c>
      <c r="E22" s="6" t="s">
        <v>302</v>
      </c>
      <c r="F22" s="145"/>
    </row>
    <row r="23" spans="1:15" customFormat="1" x14ac:dyDescent="0.2">
      <c r="A23" s="108">
        <v>48043</v>
      </c>
      <c r="B23" s="109">
        <v>5222</v>
      </c>
      <c r="C23" s="110" t="s">
        <v>88</v>
      </c>
      <c r="D23" s="111" t="s">
        <v>578</v>
      </c>
      <c r="E23" s="112" t="s">
        <v>302</v>
      </c>
      <c r="F23" s="120"/>
    </row>
    <row r="24" spans="1:15" customFormat="1" x14ac:dyDescent="0.2">
      <c r="A24" s="66">
        <v>48044</v>
      </c>
      <c r="B24" s="82">
        <v>5222</v>
      </c>
      <c r="C24" s="4" t="s">
        <v>92</v>
      </c>
      <c r="D24" s="3" t="s">
        <v>579</v>
      </c>
      <c r="E24" s="6" t="s">
        <v>302</v>
      </c>
      <c r="F24" s="145"/>
    </row>
    <row r="25" spans="1:15" customFormat="1" x14ac:dyDescent="0.2">
      <c r="A25" s="108">
        <v>48046</v>
      </c>
      <c r="B25" s="109">
        <v>5222</v>
      </c>
      <c r="C25" s="110" t="s">
        <v>280</v>
      </c>
      <c r="D25" s="111" t="s">
        <v>580</v>
      </c>
      <c r="E25" s="112" t="s">
        <v>302</v>
      </c>
      <c r="F25" s="120"/>
    </row>
    <row r="26" spans="1:15" customFormat="1" x14ac:dyDescent="0.2">
      <c r="A26" s="66">
        <v>48045</v>
      </c>
      <c r="B26" s="82">
        <v>5222</v>
      </c>
      <c r="C26" s="4" t="s">
        <v>281</v>
      </c>
      <c r="D26" s="3" t="s">
        <v>581</v>
      </c>
      <c r="E26" s="6" t="s">
        <v>302</v>
      </c>
      <c r="F26" s="145"/>
    </row>
    <row r="27" spans="1:15" customFormat="1" x14ac:dyDescent="0.2">
      <c r="A27" s="108">
        <v>48041</v>
      </c>
      <c r="B27" s="109">
        <v>5222</v>
      </c>
      <c r="C27" s="110" t="s">
        <v>81</v>
      </c>
      <c r="D27" s="111" t="s">
        <v>582</v>
      </c>
      <c r="E27" s="112" t="s">
        <v>302</v>
      </c>
      <c r="F27" s="120"/>
    </row>
    <row r="28" spans="1:15" customFormat="1" x14ac:dyDescent="0.2">
      <c r="A28" s="131">
        <v>37021</v>
      </c>
      <c r="B28" s="82">
        <v>4465</v>
      </c>
      <c r="C28" s="42"/>
      <c r="D28" s="16" t="s">
        <v>231</v>
      </c>
      <c r="E28" s="51" t="s">
        <v>302</v>
      </c>
      <c r="F28" s="53"/>
      <c r="H28" s="3"/>
    </row>
    <row r="29" spans="1:15" s="90" customFormat="1" x14ac:dyDescent="0.2">
      <c r="A29" s="108">
        <v>37020</v>
      </c>
      <c r="B29" s="109">
        <v>4465</v>
      </c>
      <c r="C29" s="110" t="s">
        <v>81</v>
      </c>
      <c r="D29" s="111" t="s">
        <v>540</v>
      </c>
      <c r="E29" s="112" t="s">
        <v>302</v>
      </c>
      <c r="F29" s="120"/>
      <c r="H29" s="16"/>
    </row>
    <row r="30" spans="1:15" s="90" customFormat="1" x14ac:dyDescent="0.2">
      <c r="A30" s="131">
        <v>35995</v>
      </c>
      <c r="B30" s="82">
        <v>4870</v>
      </c>
      <c r="C30" s="42"/>
      <c r="D30" s="16" t="s">
        <v>296</v>
      </c>
      <c r="E30" s="51" t="s">
        <v>110</v>
      </c>
      <c r="F30" s="53"/>
    </row>
    <row r="31" spans="1:15" s="90" customFormat="1" x14ac:dyDescent="0.2">
      <c r="A31" s="108">
        <v>36040</v>
      </c>
      <c r="B31" s="109">
        <v>4870</v>
      </c>
      <c r="C31" s="110" t="s">
        <v>81</v>
      </c>
      <c r="D31" s="111" t="s">
        <v>541</v>
      </c>
      <c r="E31" s="112" t="s">
        <v>110</v>
      </c>
      <c r="F31" s="120"/>
      <c r="H31" s="16"/>
    </row>
    <row r="32" spans="1:15" s="90" customFormat="1" x14ac:dyDescent="0.2">
      <c r="A32" s="131">
        <v>31089</v>
      </c>
      <c r="B32" s="16" t="s">
        <v>288</v>
      </c>
      <c r="C32" s="42"/>
      <c r="D32" s="16" t="s">
        <v>297</v>
      </c>
      <c r="E32" s="51" t="s">
        <v>295</v>
      </c>
      <c r="F32" s="53"/>
    </row>
    <row r="33" spans="1:15" s="90" customFormat="1" x14ac:dyDescent="0.2">
      <c r="A33" s="108">
        <v>31088</v>
      </c>
      <c r="B33" s="111" t="s">
        <v>288</v>
      </c>
      <c r="C33" s="110" t="s">
        <v>81</v>
      </c>
      <c r="D33" s="111" t="s">
        <v>542</v>
      </c>
      <c r="E33" s="112" t="s">
        <v>295</v>
      </c>
      <c r="F33" s="120"/>
    </row>
    <row r="34" spans="1:15" customFormat="1" ht="12.75" customHeight="1" x14ac:dyDescent="0.25">
      <c r="A34" s="135"/>
      <c r="B34" s="136"/>
      <c r="C34" s="137"/>
      <c r="D34" s="138" t="s">
        <v>570</v>
      </c>
      <c r="E34" s="139"/>
      <c r="F34" s="140"/>
      <c r="H34" s="90"/>
      <c r="I34" s="90"/>
      <c r="J34" s="90"/>
      <c r="K34" s="90"/>
      <c r="L34" s="90"/>
      <c r="M34" s="90"/>
      <c r="N34" s="90"/>
      <c r="O34" s="90"/>
    </row>
    <row r="35" spans="1:15" customFormat="1" x14ac:dyDescent="0.2">
      <c r="A35" s="146">
        <v>47020</v>
      </c>
      <c r="B35" s="147">
        <v>3183</v>
      </c>
      <c r="C35" s="148"/>
      <c r="D35" s="42" t="s">
        <v>525</v>
      </c>
      <c r="E35" s="149" t="s">
        <v>110</v>
      </c>
      <c r="F35" s="150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8.75" x14ac:dyDescent="0.3">
      <c r="A36" s="73"/>
      <c r="B36" s="74" t="s">
        <v>533</v>
      </c>
      <c r="C36" s="65"/>
      <c r="D36" s="70" t="s">
        <v>82</v>
      </c>
      <c r="E36" s="1" t="s">
        <v>79</v>
      </c>
      <c r="F36" s="1" t="s">
        <v>80</v>
      </c>
    </row>
    <row r="37" spans="1:15" x14ac:dyDescent="0.2">
      <c r="A37" s="114">
        <v>29675</v>
      </c>
      <c r="B37" s="109">
        <v>4221</v>
      </c>
      <c r="C37" s="115"/>
      <c r="D37" s="110" t="s">
        <v>83</v>
      </c>
      <c r="E37" s="112" t="s">
        <v>302</v>
      </c>
      <c r="F37" s="116"/>
    </row>
    <row r="38" spans="1:15" x14ac:dyDescent="0.2">
      <c r="A38" s="68">
        <v>29676</v>
      </c>
      <c r="B38" s="82">
        <v>4221</v>
      </c>
      <c r="C38" s="42" t="s">
        <v>81</v>
      </c>
      <c r="D38" s="42" t="s">
        <v>543</v>
      </c>
      <c r="E38" s="51" t="s">
        <v>302</v>
      </c>
      <c r="F38" s="133"/>
    </row>
    <row r="39" spans="1:15" x14ac:dyDescent="0.2">
      <c r="A39" s="113">
        <v>30738</v>
      </c>
      <c r="B39" s="109">
        <v>4330</v>
      </c>
      <c r="C39" s="110"/>
      <c r="D39" s="110" t="s">
        <v>226</v>
      </c>
      <c r="E39" s="112" t="s">
        <v>302</v>
      </c>
      <c r="F39" s="116"/>
    </row>
    <row r="40" spans="1:15" x14ac:dyDescent="0.2">
      <c r="A40" s="68">
        <v>30802</v>
      </c>
      <c r="B40" s="82">
        <v>4330</v>
      </c>
      <c r="C40" s="42" t="s">
        <v>81</v>
      </c>
      <c r="D40" s="82" t="s">
        <v>544</v>
      </c>
      <c r="E40" s="51" t="s">
        <v>302</v>
      </c>
      <c r="F40" s="133"/>
    </row>
    <row r="41" spans="1:15" x14ac:dyDescent="0.2">
      <c r="A41" s="113">
        <v>30485</v>
      </c>
      <c r="B41" s="109">
        <v>4331</v>
      </c>
      <c r="C41" s="110"/>
      <c r="D41" s="109" t="s">
        <v>228</v>
      </c>
      <c r="E41" s="112" t="s">
        <v>302</v>
      </c>
      <c r="F41" s="116"/>
    </row>
    <row r="42" spans="1:15" x14ac:dyDescent="0.2">
      <c r="A42" s="68">
        <v>30484</v>
      </c>
      <c r="B42" s="82">
        <v>4331</v>
      </c>
      <c r="C42" s="42" t="s">
        <v>81</v>
      </c>
      <c r="D42" s="82" t="s">
        <v>545</v>
      </c>
      <c r="E42" s="51" t="s">
        <v>302</v>
      </c>
      <c r="F42" s="133"/>
    </row>
    <row r="43" spans="1:15" ht="18.75" x14ac:dyDescent="0.3">
      <c r="A43" s="91"/>
      <c r="B43" s="92" t="s">
        <v>533</v>
      </c>
      <c r="C43" s="91"/>
      <c r="D43" s="93" t="s">
        <v>567</v>
      </c>
      <c r="E43" s="94" t="s">
        <v>79</v>
      </c>
      <c r="F43" s="94" t="s">
        <v>80</v>
      </c>
    </row>
    <row r="44" spans="1:15" x14ac:dyDescent="0.2">
      <c r="A44" s="114">
        <v>30500</v>
      </c>
      <c r="B44" s="109">
        <v>4595</v>
      </c>
      <c r="C44" s="117"/>
      <c r="D44" s="110" t="s">
        <v>587</v>
      </c>
      <c r="E44" s="118" t="s">
        <v>110</v>
      </c>
      <c r="F44" s="116"/>
    </row>
    <row r="45" spans="1:15" x14ac:dyDescent="0.2">
      <c r="A45" s="68">
        <v>30479</v>
      </c>
      <c r="B45" s="82">
        <v>4595</v>
      </c>
      <c r="C45" s="42" t="s">
        <v>81</v>
      </c>
      <c r="D45" s="42" t="s">
        <v>587</v>
      </c>
      <c r="E45" s="7" t="s">
        <v>110</v>
      </c>
      <c r="F45" s="133"/>
    </row>
    <row r="46" spans="1:15" x14ac:dyDescent="0.2">
      <c r="A46" s="114">
        <v>30478</v>
      </c>
      <c r="B46" s="109">
        <v>4597</v>
      </c>
      <c r="C46" s="117"/>
      <c r="D46" s="110" t="s">
        <v>588</v>
      </c>
      <c r="E46" s="118" t="s">
        <v>110</v>
      </c>
      <c r="F46" s="116"/>
    </row>
    <row r="47" spans="1:15" x14ac:dyDescent="0.2">
      <c r="A47" s="68">
        <v>30477</v>
      </c>
      <c r="B47" s="82">
        <v>4597</v>
      </c>
      <c r="C47" s="42" t="s">
        <v>81</v>
      </c>
      <c r="D47" s="42" t="s">
        <v>588</v>
      </c>
      <c r="E47" s="7" t="s">
        <v>110</v>
      </c>
      <c r="F47" s="133"/>
    </row>
    <row r="48" spans="1:15" ht="18.75" x14ac:dyDescent="0.3">
      <c r="A48" s="95"/>
      <c r="B48" s="96" t="s">
        <v>533</v>
      </c>
      <c r="C48" s="95"/>
      <c r="D48" s="97" t="s">
        <v>98</v>
      </c>
      <c r="E48" s="98" t="s">
        <v>79</v>
      </c>
      <c r="F48" s="98" t="s">
        <v>80</v>
      </c>
    </row>
    <row r="49" spans="1:6" x14ac:dyDescent="0.2">
      <c r="A49" s="113">
        <v>34880</v>
      </c>
      <c r="B49" s="109">
        <v>4171</v>
      </c>
      <c r="C49" s="110"/>
      <c r="D49" s="110" t="s">
        <v>99</v>
      </c>
      <c r="E49" s="118" t="s">
        <v>303</v>
      </c>
      <c r="F49" s="116"/>
    </row>
    <row r="50" spans="1:6" x14ac:dyDescent="0.2">
      <c r="A50" s="68">
        <v>34849</v>
      </c>
      <c r="B50" s="82">
        <v>4171</v>
      </c>
      <c r="C50" s="42" t="s">
        <v>81</v>
      </c>
      <c r="D50" s="42" t="s">
        <v>546</v>
      </c>
      <c r="E50" s="7" t="s">
        <v>303</v>
      </c>
      <c r="F50" s="133"/>
    </row>
    <row r="51" spans="1:6" x14ac:dyDescent="0.2">
      <c r="A51" s="113">
        <v>31184</v>
      </c>
      <c r="B51" s="110">
        <v>4730</v>
      </c>
      <c r="C51" s="110"/>
      <c r="D51" s="110" t="s">
        <v>105</v>
      </c>
      <c r="E51" s="118" t="s">
        <v>294</v>
      </c>
      <c r="F51" s="116"/>
    </row>
    <row r="52" spans="1:6" x14ac:dyDescent="0.2">
      <c r="A52" s="68">
        <v>31075</v>
      </c>
      <c r="B52" s="151">
        <v>4730</v>
      </c>
      <c r="C52" s="42" t="s">
        <v>81</v>
      </c>
      <c r="D52" s="42" t="s">
        <v>115</v>
      </c>
      <c r="E52" s="7" t="s">
        <v>294</v>
      </c>
      <c r="F52" s="133"/>
    </row>
    <row r="53" spans="1:6" x14ac:dyDescent="0.2">
      <c r="A53" s="113">
        <v>34486</v>
      </c>
      <c r="B53" s="109">
        <v>4591</v>
      </c>
      <c r="C53" s="110"/>
      <c r="D53" s="110" t="s">
        <v>102</v>
      </c>
      <c r="E53" s="118" t="s">
        <v>110</v>
      </c>
      <c r="F53" s="116"/>
    </row>
    <row r="54" spans="1:6" x14ac:dyDescent="0.2">
      <c r="A54" s="68">
        <v>34485</v>
      </c>
      <c r="B54" s="82">
        <v>4591</v>
      </c>
      <c r="C54" s="42" t="s">
        <v>81</v>
      </c>
      <c r="D54" s="42" t="s">
        <v>547</v>
      </c>
      <c r="E54" s="7" t="s">
        <v>110</v>
      </c>
      <c r="F54" s="133"/>
    </row>
    <row r="55" spans="1:6" x14ac:dyDescent="0.2">
      <c r="A55" s="113">
        <v>34483</v>
      </c>
      <c r="B55" s="109">
        <v>4378</v>
      </c>
      <c r="C55" s="110"/>
      <c r="D55" s="110" t="s">
        <v>300</v>
      </c>
      <c r="E55" s="118" t="s">
        <v>302</v>
      </c>
      <c r="F55" s="116"/>
    </row>
    <row r="56" spans="1:6" x14ac:dyDescent="0.2">
      <c r="A56" s="68">
        <v>34507</v>
      </c>
      <c r="B56" s="82">
        <v>4378</v>
      </c>
      <c r="C56" s="42" t="s">
        <v>81</v>
      </c>
      <c r="D56" s="42" t="s">
        <v>548</v>
      </c>
      <c r="E56" s="7" t="s">
        <v>302</v>
      </c>
      <c r="F56" s="133"/>
    </row>
    <row r="57" spans="1:6" x14ac:dyDescent="0.2">
      <c r="A57" s="113">
        <v>35314</v>
      </c>
      <c r="B57" s="109">
        <v>4731</v>
      </c>
      <c r="C57" s="110" t="s">
        <v>116</v>
      </c>
      <c r="D57" s="110" t="s">
        <v>106</v>
      </c>
      <c r="E57" s="118" t="s">
        <v>110</v>
      </c>
      <c r="F57" s="116"/>
    </row>
    <row r="58" spans="1:6" x14ac:dyDescent="0.2">
      <c r="A58" s="68">
        <v>36096</v>
      </c>
      <c r="B58" s="82">
        <v>4592</v>
      </c>
      <c r="C58" s="42" t="s">
        <v>116</v>
      </c>
      <c r="D58" s="42" t="s">
        <v>103</v>
      </c>
      <c r="E58" s="7" t="s">
        <v>110</v>
      </c>
      <c r="F58" s="133"/>
    </row>
    <row r="59" spans="1:6" x14ac:dyDescent="0.2">
      <c r="A59" s="113">
        <v>34496</v>
      </c>
      <c r="B59" s="110">
        <v>4385</v>
      </c>
      <c r="C59" s="110"/>
      <c r="D59" s="110" t="s">
        <v>101</v>
      </c>
      <c r="E59" s="118" t="s">
        <v>111</v>
      </c>
      <c r="F59" s="116"/>
    </row>
    <row r="60" spans="1:6" x14ac:dyDescent="0.2">
      <c r="A60" s="68">
        <v>34484</v>
      </c>
      <c r="B60" s="42">
        <v>4384</v>
      </c>
      <c r="C60" s="42"/>
      <c r="D60" s="42" t="s">
        <v>100</v>
      </c>
      <c r="E60" s="7" t="s">
        <v>111</v>
      </c>
      <c r="F60" s="133"/>
    </row>
    <row r="61" spans="1:6" x14ac:dyDescent="0.2">
      <c r="A61" s="113">
        <v>31673</v>
      </c>
      <c r="B61" s="109">
        <v>4720</v>
      </c>
      <c r="C61" s="110" t="s">
        <v>116</v>
      </c>
      <c r="D61" s="110" t="s">
        <v>104</v>
      </c>
      <c r="E61" s="118" t="s">
        <v>110</v>
      </c>
      <c r="F61" s="116"/>
    </row>
    <row r="62" spans="1:6" x14ac:dyDescent="0.2">
      <c r="A62" s="68">
        <v>30514</v>
      </c>
      <c r="B62" s="67">
        <v>4681</v>
      </c>
      <c r="C62" s="42"/>
      <c r="D62" s="42" t="s">
        <v>537</v>
      </c>
      <c r="E62" s="7" t="s">
        <v>110</v>
      </c>
      <c r="F62" s="133"/>
    </row>
    <row r="63" spans="1:6" x14ac:dyDescent="0.2">
      <c r="A63" s="113">
        <v>30513</v>
      </c>
      <c r="B63" s="117">
        <v>4681</v>
      </c>
      <c r="C63" s="110" t="s">
        <v>81</v>
      </c>
      <c r="D63" s="110" t="s">
        <v>563</v>
      </c>
      <c r="E63" s="118" t="s">
        <v>110</v>
      </c>
      <c r="F63" s="116"/>
    </row>
    <row r="64" spans="1:6" ht="18.75" customHeight="1" x14ac:dyDescent="0.3">
      <c r="A64" s="99"/>
      <c r="B64" s="100" t="s">
        <v>533</v>
      </c>
      <c r="C64" s="99"/>
      <c r="D64" s="101" t="s">
        <v>568</v>
      </c>
      <c r="E64" s="102" t="s">
        <v>79</v>
      </c>
      <c r="F64" s="102" t="s">
        <v>80</v>
      </c>
    </row>
    <row r="65" spans="1:15" x14ac:dyDescent="0.2">
      <c r="A65" s="50">
        <v>36929</v>
      </c>
      <c r="B65" s="84">
        <v>4369</v>
      </c>
      <c r="C65" s="132"/>
      <c r="D65" s="42" t="s">
        <v>538</v>
      </c>
      <c r="E65" s="51" t="s">
        <v>302</v>
      </c>
      <c r="F65" s="133"/>
    </row>
    <row r="66" spans="1:15" x14ac:dyDescent="0.2">
      <c r="A66" s="113">
        <v>36928</v>
      </c>
      <c r="B66" s="119">
        <v>4369</v>
      </c>
      <c r="C66" s="110" t="s">
        <v>81</v>
      </c>
      <c r="D66" s="110" t="s">
        <v>552</v>
      </c>
      <c r="E66" s="112" t="s">
        <v>302</v>
      </c>
      <c r="F66" s="116"/>
    </row>
    <row r="67" spans="1:15" x14ac:dyDescent="0.2">
      <c r="A67" s="68">
        <v>36951</v>
      </c>
      <c r="B67" s="84" t="s">
        <v>282</v>
      </c>
      <c r="C67" s="42"/>
      <c r="D67" s="42" t="s">
        <v>84</v>
      </c>
      <c r="E67" s="51" t="s">
        <v>302</v>
      </c>
      <c r="F67" s="53"/>
    </row>
    <row r="68" spans="1:15" x14ac:dyDescent="0.2">
      <c r="A68" s="113">
        <v>36950</v>
      </c>
      <c r="B68" s="119" t="s">
        <v>282</v>
      </c>
      <c r="C68" s="110" t="s">
        <v>81</v>
      </c>
      <c r="D68" s="110" t="s">
        <v>553</v>
      </c>
      <c r="E68" s="112" t="s">
        <v>302</v>
      </c>
      <c r="F68" s="116"/>
    </row>
    <row r="69" spans="1:15" x14ac:dyDescent="0.2">
      <c r="A69" s="68">
        <v>37136</v>
      </c>
      <c r="B69" s="84" t="s">
        <v>283</v>
      </c>
      <c r="C69" s="42"/>
      <c r="D69" s="42" t="s">
        <v>86</v>
      </c>
      <c r="E69" s="51" t="s">
        <v>302</v>
      </c>
      <c r="F69" s="53"/>
    </row>
    <row r="70" spans="1:15" x14ac:dyDescent="0.2">
      <c r="A70" s="113">
        <v>37172</v>
      </c>
      <c r="B70" s="119" t="s">
        <v>283</v>
      </c>
      <c r="C70" s="110" t="s">
        <v>81</v>
      </c>
      <c r="D70" s="110" t="s">
        <v>554</v>
      </c>
      <c r="E70" s="112" t="s">
        <v>302</v>
      </c>
      <c r="F70" s="120"/>
    </row>
    <row r="71" spans="1:15" x14ac:dyDescent="0.2">
      <c r="A71" s="152">
        <v>36953</v>
      </c>
      <c r="B71" s="82">
        <v>4876</v>
      </c>
      <c r="C71" s="153"/>
      <c r="D71" s="16" t="s">
        <v>289</v>
      </c>
      <c r="E71" s="51" t="s">
        <v>302</v>
      </c>
      <c r="F71" s="53"/>
      <c r="G71"/>
      <c r="H71"/>
    </row>
    <row r="72" spans="1:15" x14ac:dyDescent="0.2">
      <c r="A72" s="113">
        <v>36952</v>
      </c>
      <c r="B72" s="111">
        <v>4876</v>
      </c>
      <c r="C72" s="110" t="s">
        <v>81</v>
      </c>
      <c r="D72" s="111" t="s">
        <v>564</v>
      </c>
      <c r="E72" s="112" t="s">
        <v>302</v>
      </c>
      <c r="F72" s="120"/>
      <c r="G72"/>
      <c r="H72"/>
    </row>
    <row r="73" spans="1:15" x14ac:dyDescent="0.2">
      <c r="A73" s="68">
        <v>30311</v>
      </c>
      <c r="B73" s="84" t="s">
        <v>284</v>
      </c>
      <c r="C73" s="42"/>
      <c r="D73" s="42" t="s">
        <v>87</v>
      </c>
      <c r="E73" s="51" t="s">
        <v>302</v>
      </c>
      <c r="F73" s="53"/>
    </row>
    <row r="74" spans="1:15" x14ac:dyDescent="0.2">
      <c r="A74" s="113">
        <v>30310</v>
      </c>
      <c r="B74" s="119" t="s">
        <v>284</v>
      </c>
      <c r="C74" s="110" t="s">
        <v>81</v>
      </c>
      <c r="D74" s="110" t="s">
        <v>555</v>
      </c>
      <c r="E74" s="112" t="s">
        <v>302</v>
      </c>
      <c r="F74" s="120"/>
    </row>
    <row r="75" spans="1:15" x14ac:dyDescent="0.2">
      <c r="A75" s="68">
        <v>29949</v>
      </c>
      <c r="B75" s="84" t="s">
        <v>286</v>
      </c>
      <c r="C75" s="42"/>
      <c r="D75" s="42" t="s">
        <v>90</v>
      </c>
      <c r="E75" s="51" t="s">
        <v>302</v>
      </c>
      <c r="F75" s="53"/>
    </row>
    <row r="76" spans="1:15" x14ac:dyDescent="0.2">
      <c r="A76" s="113">
        <v>29948</v>
      </c>
      <c r="B76" s="119" t="s">
        <v>286</v>
      </c>
      <c r="C76" s="110" t="s">
        <v>81</v>
      </c>
      <c r="D76" s="110" t="s">
        <v>557</v>
      </c>
      <c r="E76" s="112" t="s">
        <v>302</v>
      </c>
      <c r="F76" s="120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">
      <c r="A77" s="68">
        <v>30488</v>
      </c>
      <c r="B77" s="84" t="s">
        <v>287</v>
      </c>
      <c r="C77" s="42"/>
      <c r="D77" s="42" t="s">
        <v>91</v>
      </c>
      <c r="E77" s="51" t="s">
        <v>302</v>
      </c>
      <c r="F77" s="53"/>
      <c r="G77" s="16"/>
      <c r="H77" s="16"/>
      <c r="I77" s="52"/>
      <c r="J77" s="52"/>
      <c r="K77" s="52"/>
      <c r="L77" s="52"/>
      <c r="M77" s="52"/>
      <c r="N77" s="52"/>
      <c r="O77" s="52"/>
    </row>
    <row r="78" spans="1:15" x14ac:dyDescent="0.2">
      <c r="A78" s="113">
        <v>30487</v>
      </c>
      <c r="B78" s="119" t="s">
        <v>287</v>
      </c>
      <c r="C78" s="110" t="s">
        <v>81</v>
      </c>
      <c r="D78" s="110" t="s">
        <v>558</v>
      </c>
      <c r="E78" s="112" t="s">
        <v>302</v>
      </c>
      <c r="F78" s="120"/>
      <c r="I78"/>
      <c r="J78"/>
      <c r="K78"/>
      <c r="L78"/>
      <c r="M78"/>
      <c r="N78"/>
      <c r="O78"/>
    </row>
    <row r="79" spans="1:15" ht="12.75" customHeight="1" x14ac:dyDescent="0.25">
      <c r="A79" s="99"/>
      <c r="B79" s="100"/>
      <c r="C79" s="99"/>
      <c r="D79" s="107" t="s">
        <v>293</v>
      </c>
      <c r="E79" s="102"/>
      <c r="F79" s="102"/>
    </row>
    <row r="80" spans="1:15" s="16" customFormat="1" ht="12.75" customHeight="1" x14ac:dyDescent="0.2">
      <c r="A80" s="50">
        <v>35425</v>
      </c>
      <c r="B80" s="83">
        <v>4604</v>
      </c>
      <c r="C80" s="67"/>
      <c r="D80" s="16" t="s">
        <v>290</v>
      </c>
      <c r="E80" s="51" t="s">
        <v>302</v>
      </c>
      <c r="F80" s="53"/>
    </row>
    <row r="81" spans="1:15" s="16" customFormat="1" ht="12.75" customHeight="1" x14ac:dyDescent="0.2">
      <c r="A81" s="114">
        <v>35424</v>
      </c>
      <c r="B81" s="121">
        <v>4605</v>
      </c>
      <c r="C81" s="117"/>
      <c r="D81" s="111" t="s">
        <v>292</v>
      </c>
      <c r="E81" s="112" t="s">
        <v>302</v>
      </c>
      <c r="F81" s="120"/>
    </row>
    <row r="82" spans="1:15" s="16" customFormat="1" ht="12.75" customHeight="1" x14ac:dyDescent="0.2">
      <c r="A82" s="50">
        <v>35506</v>
      </c>
      <c r="B82" s="83">
        <v>4606</v>
      </c>
      <c r="C82" s="67"/>
      <c r="D82" s="16" t="s">
        <v>291</v>
      </c>
      <c r="E82" s="51" t="s">
        <v>302</v>
      </c>
      <c r="F82" s="53"/>
    </row>
    <row r="83" spans="1:15" ht="18.75" x14ac:dyDescent="0.3">
      <c r="A83" s="103"/>
      <c r="B83" s="104" t="s">
        <v>533</v>
      </c>
      <c r="C83" s="103"/>
      <c r="D83" s="105" t="s">
        <v>569</v>
      </c>
      <c r="E83" s="106" t="s">
        <v>79</v>
      </c>
      <c r="F83" s="106" t="s">
        <v>80</v>
      </c>
    </row>
    <row r="84" spans="1:15" x14ac:dyDescent="0.2">
      <c r="A84" s="113">
        <v>36907</v>
      </c>
      <c r="B84" s="119" t="s">
        <v>285</v>
      </c>
      <c r="C84" s="110"/>
      <c r="D84" s="110" t="s">
        <v>89</v>
      </c>
      <c r="E84" s="112" t="s">
        <v>302</v>
      </c>
      <c r="F84" s="120"/>
    </row>
    <row r="85" spans="1:15" x14ac:dyDescent="0.2">
      <c r="A85" s="68">
        <v>36908</v>
      </c>
      <c r="B85" s="84" t="s">
        <v>285</v>
      </c>
      <c r="C85" s="42" t="s">
        <v>81</v>
      </c>
      <c r="D85" s="42" t="s">
        <v>556</v>
      </c>
      <c r="E85" s="51" t="s">
        <v>302</v>
      </c>
      <c r="F85" s="133"/>
    </row>
    <row r="86" spans="1:15" x14ac:dyDescent="0.2">
      <c r="A86" s="114">
        <v>36954</v>
      </c>
      <c r="B86" s="109">
        <v>4599</v>
      </c>
      <c r="C86" s="117"/>
      <c r="D86" s="110" t="s">
        <v>97</v>
      </c>
      <c r="E86" s="118" t="s">
        <v>110</v>
      </c>
      <c r="F86" s="116"/>
    </row>
    <row r="87" spans="1:15" x14ac:dyDescent="0.2">
      <c r="A87" s="68">
        <v>36962</v>
      </c>
      <c r="B87" s="82">
        <v>4599</v>
      </c>
      <c r="C87" s="42" t="s">
        <v>81</v>
      </c>
      <c r="D87" s="42" t="s">
        <v>562</v>
      </c>
      <c r="E87" s="7" t="s">
        <v>110</v>
      </c>
      <c r="F87" s="133"/>
    </row>
    <row r="88" spans="1:15" x14ac:dyDescent="0.2">
      <c r="A88" s="114">
        <v>35441</v>
      </c>
      <c r="B88" s="119">
        <v>4590</v>
      </c>
      <c r="C88" s="117"/>
      <c r="D88" s="110" t="s">
        <v>96</v>
      </c>
      <c r="E88" s="112" t="s">
        <v>302</v>
      </c>
      <c r="F88" s="116"/>
    </row>
    <row r="89" spans="1:15" x14ac:dyDescent="0.2">
      <c r="A89" s="68">
        <v>35440</v>
      </c>
      <c r="B89" s="84">
        <v>4590</v>
      </c>
      <c r="C89" s="42" t="s">
        <v>81</v>
      </c>
      <c r="D89" s="42" t="s">
        <v>561</v>
      </c>
      <c r="E89" s="51" t="s">
        <v>302</v>
      </c>
      <c r="F89" s="133"/>
    </row>
    <row r="90" spans="1:15" x14ac:dyDescent="0.2">
      <c r="A90" s="114">
        <v>34249</v>
      </c>
      <c r="B90" s="119">
        <v>4445</v>
      </c>
      <c r="C90" s="117"/>
      <c r="D90" s="110" t="s">
        <v>95</v>
      </c>
      <c r="E90" s="112" t="s">
        <v>302</v>
      </c>
      <c r="F90" s="155"/>
    </row>
    <row r="91" spans="1:15" s="16" customFormat="1" x14ac:dyDescent="0.2">
      <c r="A91" s="68">
        <v>35352</v>
      </c>
      <c r="B91" s="84">
        <v>4445</v>
      </c>
      <c r="C91" s="42" t="s">
        <v>81</v>
      </c>
      <c r="D91" s="42" t="s">
        <v>560</v>
      </c>
      <c r="E91" s="51" t="s">
        <v>302</v>
      </c>
      <c r="F91" s="133"/>
      <c r="G91" s="3"/>
      <c r="H91" s="3"/>
      <c r="I91" s="3"/>
      <c r="J91" s="3"/>
      <c r="K91" s="3"/>
      <c r="L91" s="3"/>
      <c r="M91" s="3"/>
      <c r="N91" s="3"/>
      <c r="O91" s="3"/>
    </row>
    <row r="92" spans="1:15" s="52" customFormat="1" x14ac:dyDescent="0.2">
      <c r="A92" s="114">
        <v>35605</v>
      </c>
      <c r="B92" s="119">
        <v>4429</v>
      </c>
      <c r="C92" s="115"/>
      <c r="D92" s="110" t="s">
        <v>301</v>
      </c>
      <c r="E92" s="112" t="s">
        <v>302</v>
      </c>
      <c r="F92" s="116"/>
      <c r="G92" s="3"/>
      <c r="H92" s="3"/>
      <c r="I92" s="3"/>
      <c r="J92" s="3"/>
      <c r="K92" s="3"/>
      <c r="L92" s="3"/>
      <c r="M92" s="3"/>
      <c r="N92" s="3"/>
      <c r="O92" s="3"/>
    </row>
    <row r="93" spans="1:15" customFormat="1" x14ac:dyDescent="0.2">
      <c r="A93" s="68">
        <v>35604</v>
      </c>
      <c r="B93" s="84">
        <v>4429</v>
      </c>
      <c r="C93" s="42" t="s">
        <v>81</v>
      </c>
      <c r="D93" s="42" t="s">
        <v>559</v>
      </c>
      <c r="E93" s="51" t="s">
        <v>302</v>
      </c>
      <c r="F93" s="154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113">
        <v>31223</v>
      </c>
      <c r="B94" s="119">
        <v>4340</v>
      </c>
      <c r="C94" s="110"/>
      <c r="D94" s="111" t="s">
        <v>227</v>
      </c>
      <c r="E94" s="112" t="s">
        <v>302</v>
      </c>
      <c r="F94" s="155"/>
    </row>
    <row r="95" spans="1:15" x14ac:dyDescent="0.2">
      <c r="A95" s="50">
        <v>31222</v>
      </c>
      <c r="B95" s="151">
        <v>4340</v>
      </c>
      <c r="C95" s="67" t="s">
        <v>81</v>
      </c>
      <c r="D95" s="42" t="s">
        <v>551</v>
      </c>
      <c r="E95" s="51" t="s">
        <v>302</v>
      </c>
      <c r="F95" s="133"/>
    </row>
    <row r="96" spans="1:15" ht="18.75" x14ac:dyDescent="0.3">
      <c r="A96" s="141"/>
      <c r="B96" s="142" t="s">
        <v>533</v>
      </c>
      <c r="C96" s="141"/>
      <c r="D96" s="143" t="s">
        <v>565</v>
      </c>
      <c r="E96" s="144" t="s">
        <v>79</v>
      </c>
      <c r="F96" s="144" t="s">
        <v>80</v>
      </c>
    </row>
    <row r="97" spans="1:6" x14ac:dyDescent="0.2">
      <c r="A97" s="114">
        <v>29768</v>
      </c>
      <c r="B97" s="119">
        <v>4443</v>
      </c>
      <c r="C97" s="117" t="s">
        <v>116</v>
      </c>
      <c r="D97" s="110" t="s">
        <v>93</v>
      </c>
      <c r="E97" s="118" t="s">
        <v>110</v>
      </c>
      <c r="F97" s="116"/>
    </row>
    <row r="98" spans="1:6" x14ac:dyDescent="0.2">
      <c r="A98" s="68">
        <v>35498</v>
      </c>
      <c r="B98" s="82">
        <v>4758</v>
      </c>
      <c r="C98" s="42" t="s">
        <v>116</v>
      </c>
      <c r="D98" s="42" t="s">
        <v>224</v>
      </c>
      <c r="E98" s="7" t="s">
        <v>110</v>
      </c>
      <c r="F98" s="133"/>
    </row>
    <row r="99" spans="1:6" x14ac:dyDescent="0.2">
      <c r="A99" s="113">
        <v>29767</v>
      </c>
      <c r="B99" s="119">
        <v>4444</v>
      </c>
      <c r="C99" s="110" t="s">
        <v>116</v>
      </c>
      <c r="D99" s="110" t="s">
        <v>94</v>
      </c>
      <c r="E99" s="118" t="s">
        <v>110</v>
      </c>
      <c r="F99" s="116"/>
    </row>
    <row r="100" spans="1:6" ht="18.75" x14ac:dyDescent="0.3">
      <c r="A100" s="72"/>
      <c r="B100" s="75" t="s">
        <v>533</v>
      </c>
      <c r="C100" s="64"/>
      <c r="D100" s="71" t="s">
        <v>225</v>
      </c>
      <c r="E100" s="2" t="s">
        <v>79</v>
      </c>
      <c r="F100" s="2" t="s">
        <v>80</v>
      </c>
    </row>
    <row r="101" spans="1:6" x14ac:dyDescent="0.2">
      <c r="A101" s="68">
        <v>35997</v>
      </c>
      <c r="B101" s="82">
        <v>4724</v>
      </c>
      <c r="C101" s="42"/>
      <c r="D101" s="42" t="s">
        <v>107</v>
      </c>
      <c r="E101" s="51" t="s">
        <v>302</v>
      </c>
      <c r="F101" s="133"/>
    </row>
    <row r="102" spans="1:6" x14ac:dyDescent="0.2">
      <c r="A102" s="113">
        <v>35996</v>
      </c>
      <c r="B102" s="109">
        <v>4724</v>
      </c>
      <c r="C102" s="110" t="s">
        <v>81</v>
      </c>
      <c r="D102" s="110" t="s">
        <v>549</v>
      </c>
      <c r="E102" s="112" t="s">
        <v>302</v>
      </c>
      <c r="F102" s="116"/>
    </row>
    <row r="103" spans="1:6" x14ac:dyDescent="0.2">
      <c r="A103" s="68">
        <v>31199</v>
      </c>
      <c r="B103" s="82">
        <v>4726</v>
      </c>
      <c r="C103" s="42"/>
      <c r="D103" s="42" t="s">
        <v>108</v>
      </c>
      <c r="E103" s="51" t="s">
        <v>302</v>
      </c>
      <c r="F103" s="133"/>
    </row>
    <row r="104" spans="1:6" x14ac:dyDescent="0.2">
      <c r="A104" s="113">
        <v>31198</v>
      </c>
      <c r="B104" s="109">
        <v>4726</v>
      </c>
      <c r="C104" s="110" t="s">
        <v>81</v>
      </c>
      <c r="D104" s="110" t="s">
        <v>550</v>
      </c>
      <c r="E104" s="112" t="s">
        <v>302</v>
      </c>
      <c r="F104" s="116"/>
    </row>
    <row r="105" spans="1:6" x14ac:dyDescent="0.2">
      <c r="E105" s="3" t="s">
        <v>572</v>
      </c>
      <c r="F105" s="123">
        <f>COUNT(F17:F104)</f>
        <v>0</v>
      </c>
    </row>
  </sheetData>
  <sheetProtection sheet="1" selectLockedCells="1"/>
  <sortState xmlns:xlrd2="http://schemas.microsoft.com/office/spreadsheetml/2017/richdata2" ref="A84:O95">
    <sortCondition ref="D84:D95"/>
  </sortState>
  <mergeCells count="5">
    <mergeCell ref="C2:D2"/>
    <mergeCell ref="C1:D1"/>
    <mergeCell ref="E4:F4"/>
    <mergeCell ref="A5:C5"/>
    <mergeCell ref="A4:C4"/>
  </mergeCells>
  <printOptions horizontalCentered="1"/>
  <pageMargins left="0.25" right="0.25" top="0.5" bottom="0.5" header="0.259802056" footer="0.259802056"/>
  <pageSetup orientation="portrait" r:id="rId1"/>
  <headerFooter>
    <oddFooter>&amp;L&amp;"-,Regular"WIC Materials Order Form 4.2024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Information'!$D$2:$D$184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5546875" defaultRowHeight="18.75" x14ac:dyDescent="0.3"/>
  <cols>
    <col min="1" max="1" width="13.140625" style="10" customWidth="1"/>
    <col min="2" max="2" width="7.7109375" style="11" customWidth="1"/>
    <col min="3" max="3" width="3.7109375" style="10" customWidth="1"/>
    <col min="4" max="4" width="5.7109375" style="12" customWidth="1"/>
    <col min="5" max="5" width="5.7109375" style="10" customWidth="1"/>
    <col min="6" max="6" width="7.7109375" style="11" customWidth="1"/>
    <col min="7" max="7" width="3.7109375" style="10" customWidth="1"/>
    <col min="8" max="8" width="5.7109375" style="12" customWidth="1"/>
    <col min="9" max="9" width="5.7109375" style="10" customWidth="1"/>
    <col min="10" max="10" width="7.7109375" style="11" customWidth="1"/>
    <col min="11" max="11" width="3.7109375" style="10" customWidth="1"/>
    <col min="12" max="12" width="5.7109375" style="12" customWidth="1"/>
    <col min="13" max="13" width="5.7109375" style="10" customWidth="1"/>
    <col min="14" max="14" width="7.7109375" style="10" customWidth="1"/>
    <col min="15" max="16" width="5.7109375" style="10" customWidth="1"/>
    <col min="17" max="17" width="7.7109375" style="10" customWidth="1"/>
    <col min="18" max="18" width="3.5703125" style="10" bestFit="1" customWidth="1"/>
    <col min="19" max="20" width="5.7109375" style="10" customWidth="1"/>
    <col min="21" max="21" width="7.7109375" style="10" customWidth="1"/>
    <col min="22" max="16384" width="8.85546875" style="10"/>
  </cols>
  <sheetData>
    <row r="1" spans="1:13" s="55" customFormat="1" ht="19.5" thickBot="1" x14ac:dyDescent="0.35">
      <c r="A1" s="54" t="s">
        <v>230</v>
      </c>
      <c r="J1" s="56"/>
    </row>
    <row r="2" spans="1:13" ht="16.5" thickBot="1" x14ac:dyDescent="0.3">
      <c r="A2" s="20" t="s">
        <v>218</v>
      </c>
      <c r="B2" s="161"/>
      <c r="C2" s="161"/>
      <c r="D2" s="161"/>
      <c r="E2" s="161"/>
      <c r="F2" s="161"/>
      <c r="G2" s="161"/>
      <c r="H2" s="161"/>
      <c r="I2" s="161"/>
      <c r="J2" s="164" t="s">
        <v>219</v>
      </c>
      <c r="K2" s="164"/>
      <c r="L2" s="162">
        <f>COUNT('WIC Materials Order Form'!F19:F33,'WIC Materials Order Form'!F37:F42,'WIC Materials Order Form'!F49:F61,'WIC Materials Order Form'!F80:F82,'WIC Materials Order Form'!F101:F104,'WIC Materials Order Form'!F84:F95)</f>
        <v>0</v>
      </c>
      <c r="M2" s="163"/>
    </row>
    <row r="3" spans="1:13" ht="15.75" customHeight="1" x14ac:dyDescent="0.25">
      <c r="A3" s="21" t="s">
        <v>109</v>
      </c>
      <c r="B3" s="167" t="str">
        <f>'WIC Materials Order Form'!E5</f>
        <v>Reference #</v>
      </c>
      <c r="C3" s="167"/>
      <c r="D3" s="167"/>
      <c r="E3" s="22"/>
      <c r="F3" s="23"/>
      <c r="G3" s="23"/>
      <c r="H3" s="23"/>
      <c r="I3" s="23"/>
      <c r="J3" s="23"/>
      <c r="K3" s="23"/>
      <c r="L3" s="23"/>
      <c r="M3" s="23"/>
    </row>
    <row r="4" spans="1:13" ht="15.75" customHeight="1" x14ac:dyDescent="0.3">
      <c r="A4" s="21" t="s">
        <v>528</v>
      </c>
      <c r="B4" s="170" t="str">
        <f>'WIC Materials Order Form'!D5</f>
        <v>2006080 - DHS  Springfield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5.75" customHeight="1" x14ac:dyDescent="0.25">
      <c r="A5" s="21" t="s">
        <v>215</v>
      </c>
      <c r="B5" s="168" t="str">
        <f>'WIC Materials Order Form'!D7</f>
        <v>823 E Monroe St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15.75" customHeight="1" x14ac:dyDescent="0.25">
      <c r="A6" s="21" t="s">
        <v>529</v>
      </c>
      <c r="B6" s="168" t="str">
        <f>'WIC Materials Order Form'!D9</f>
        <v>Springfield 62701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ht="15.75" customHeight="1" x14ac:dyDescent="0.25">
      <c r="A7" s="21" t="s">
        <v>216</v>
      </c>
      <c r="B7" s="168">
        <f>'WIC Materials Order Form'!D11</f>
        <v>0</v>
      </c>
      <c r="C7" s="168"/>
      <c r="D7" s="168"/>
      <c r="E7" s="168"/>
      <c r="F7" s="168"/>
      <c r="G7" s="168"/>
      <c r="H7" s="168"/>
      <c r="I7" s="21" t="s">
        <v>214</v>
      </c>
      <c r="J7" s="169">
        <f>'WIC Materials Order Form'!E11</f>
        <v>0</v>
      </c>
      <c r="K7" s="169"/>
      <c r="L7" s="169"/>
      <c r="M7" s="169"/>
    </row>
    <row r="8" spans="1:13" ht="15.75" customHeight="1" x14ac:dyDescent="0.3">
      <c r="A8" s="21" t="s">
        <v>217</v>
      </c>
      <c r="B8" s="168">
        <f>'WIC Materials Order Form'!D13</f>
        <v>0</v>
      </c>
      <c r="C8" s="168"/>
      <c r="D8" s="168"/>
      <c r="E8" s="168"/>
      <c r="F8" s="168"/>
      <c r="G8" s="168"/>
      <c r="H8" s="168"/>
      <c r="I8" s="24"/>
      <c r="J8" s="24"/>
      <c r="K8" s="24"/>
      <c r="L8" s="24"/>
      <c r="M8" s="24"/>
    </row>
    <row r="9" spans="1:13" x14ac:dyDescent="0.3">
      <c r="A9" s="23"/>
      <c r="B9" s="21"/>
      <c r="C9" s="23"/>
      <c r="D9" s="25"/>
      <c r="E9" s="23"/>
      <c r="F9" s="21"/>
      <c r="G9" s="23"/>
      <c r="H9" s="25"/>
      <c r="I9" s="23"/>
      <c r="J9" s="21"/>
      <c r="K9" s="23"/>
      <c r="L9" s="25"/>
      <c r="M9" s="23"/>
    </row>
    <row r="10" spans="1:13" ht="15.75" x14ac:dyDescent="0.25">
      <c r="A10" s="23"/>
      <c r="B10" s="171">
        <v>3100</v>
      </c>
      <c r="C10" s="171"/>
      <c r="D10" s="171"/>
      <c r="F10" s="166">
        <v>4400</v>
      </c>
      <c r="G10" s="166"/>
      <c r="H10" s="166"/>
      <c r="I10" s="23"/>
      <c r="J10" s="166">
        <v>4600</v>
      </c>
      <c r="K10" s="166"/>
      <c r="L10" s="166"/>
    </row>
    <row r="11" spans="1:13" x14ac:dyDescent="0.3">
      <c r="A11" s="23"/>
      <c r="B11" s="10">
        <v>3183</v>
      </c>
      <c r="D11" s="59" t="e">
        <f>'WIC Materials Order Form'!#REF!</f>
        <v>#REF!</v>
      </c>
      <c r="E11" s="28" t="s">
        <v>221</v>
      </c>
      <c r="F11" s="21">
        <v>4429</v>
      </c>
      <c r="G11" s="41"/>
      <c r="H11" s="59">
        <f>'WIC Materials Order Form'!F71</f>
        <v>0</v>
      </c>
      <c r="I11" s="28" t="s">
        <v>221</v>
      </c>
      <c r="J11" s="11">
        <v>4604</v>
      </c>
      <c r="L11" s="62">
        <f>'WIC Materials Order Form'!F80</f>
        <v>0</v>
      </c>
      <c r="M11" s="28" t="s">
        <v>221</v>
      </c>
    </row>
    <row r="12" spans="1:13" x14ac:dyDescent="0.3">
      <c r="A12" s="23"/>
      <c r="B12" s="166" t="s">
        <v>229</v>
      </c>
      <c r="C12" s="166"/>
      <c r="D12" s="166"/>
      <c r="E12" s="23"/>
      <c r="F12" s="21">
        <v>4429</v>
      </c>
      <c r="G12" s="26" t="s">
        <v>81</v>
      </c>
      <c r="H12" s="60">
        <f>'WIC Materials Order Form'!F72</f>
        <v>0</v>
      </c>
      <c r="I12" s="28" t="s">
        <v>221</v>
      </c>
      <c r="J12" s="11">
        <v>4604</v>
      </c>
      <c r="K12" s="10" t="s">
        <v>81</v>
      </c>
      <c r="L12" s="61" t="e">
        <f>'WIC Materials Order Form'!#REF!</f>
        <v>#REF!</v>
      </c>
      <c r="M12" s="28" t="s">
        <v>221</v>
      </c>
    </row>
    <row r="13" spans="1:13" x14ac:dyDescent="0.3">
      <c r="A13" s="23"/>
      <c r="B13" s="21">
        <v>4171</v>
      </c>
      <c r="C13" s="26"/>
      <c r="D13" s="57">
        <f>'WIC Materials Order Form'!F49</f>
        <v>0</v>
      </c>
      <c r="E13" s="28" t="s">
        <v>220</v>
      </c>
      <c r="F13" s="21">
        <v>4443</v>
      </c>
      <c r="G13" s="41" t="s">
        <v>116</v>
      </c>
      <c r="H13" s="60">
        <f>'WIC Materials Order Form'!F73</f>
        <v>0</v>
      </c>
      <c r="I13" s="28" t="s">
        <v>221</v>
      </c>
      <c r="J13" s="11">
        <v>4605</v>
      </c>
      <c r="L13" s="63">
        <f>'WIC Materials Order Form'!F81</f>
        <v>0</v>
      </c>
      <c r="M13" s="28" t="s">
        <v>221</v>
      </c>
    </row>
    <row r="14" spans="1:13" x14ac:dyDescent="0.3">
      <c r="A14" s="23"/>
      <c r="B14" s="21">
        <v>4171</v>
      </c>
      <c r="C14" s="26" t="s">
        <v>81</v>
      </c>
      <c r="D14" s="58">
        <f>'WIC Materials Order Form'!F50</f>
        <v>0</v>
      </c>
      <c r="E14" s="28" t="s">
        <v>220</v>
      </c>
      <c r="F14" s="21">
        <v>4444</v>
      </c>
      <c r="G14" s="41" t="s">
        <v>116</v>
      </c>
      <c r="H14" s="60">
        <f>'WIC Materials Order Form'!F74</f>
        <v>0</v>
      </c>
      <c r="I14" s="28" t="s">
        <v>221</v>
      </c>
      <c r="J14" s="11">
        <v>4605</v>
      </c>
      <c r="K14" s="10" t="s">
        <v>81</v>
      </c>
      <c r="L14" s="61" t="e">
        <f>'WIC Materials Order Form'!#REF!</f>
        <v>#REF!</v>
      </c>
      <c r="M14" s="28" t="s">
        <v>221</v>
      </c>
    </row>
    <row r="15" spans="1:13" x14ac:dyDescent="0.3">
      <c r="A15" s="23"/>
      <c r="B15" s="21">
        <v>4221</v>
      </c>
      <c r="C15" s="41"/>
      <c r="D15" s="58">
        <f>'WIC Materials Order Form'!F37</f>
        <v>0</v>
      </c>
      <c r="E15" s="28" t="s">
        <v>221</v>
      </c>
      <c r="F15" s="21">
        <v>4445</v>
      </c>
      <c r="G15" s="41"/>
      <c r="H15" s="59">
        <f>'WIC Materials Order Form'!F97</f>
        <v>0</v>
      </c>
      <c r="I15" s="28" t="s">
        <v>221</v>
      </c>
      <c r="J15" s="11">
        <v>4606</v>
      </c>
      <c r="L15" s="61">
        <f>'WIC Materials Order Form'!F82</f>
        <v>0</v>
      </c>
      <c r="M15" s="28" t="s">
        <v>221</v>
      </c>
    </row>
    <row r="16" spans="1:13" x14ac:dyDescent="0.3">
      <c r="A16" s="23"/>
      <c r="B16" s="21">
        <v>4221</v>
      </c>
      <c r="C16" s="26" t="s">
        <v>81</v>
      </c>
      <c r="D16" s="58">
        <f>'WIC Materials Order Form'!F38</f>
        <v>0</v>
      </c>
      <c r="E16" s="28" t="s">
        <v>221</v>
      </c>
      <c r="F16" s="21">
        <v>4445</v>
      </c>
      <c r="G16" s="26" t="s">
        <v>81</v>
      </c>
      <c r="H16" s="60">
        <f>'WIC Materials Order Form'!F98</f>
        <v>0</v>
      </c>
      <c r="I16" s="28" t="s">
        <v>221</v>
      </c>
      <c r="J16" s="11">
        <v>4606</v>
      </c>
      <c r="K16" s="10" t="s">
        <v>81</v>
      </c>
      <c r="L16" s="63" t="e">
        <f>'WIC Materials Order Form'!#REF!</f>
        <v>#REF!</v>
      </c>
      <c r="M16" s="28" t="s">
        <v>221</v>
      </c>
    </row>
    <row r="17" spans="1:13" x14ac:dyDescent="0.3">
      <c r="A17" s="23"/>
      <c r="B17" s="166">
        <v>4300</v>
      </c>
      <c r="C17" s="166"/>
      <c r="D17" s="166"/>
      <c r="E17" s="23"/>
      <c r="F17" s="16">
        <v>4445410</v>
      </c>
      <c r="G17" s="31"/>
      <c r="H17" s="61" t="e">
        <f>'WIC Materials Order Form'!#REF!</f>
        <v>#REF!</v>
      </c>
      <c r="I17" s="28" t="s">
        <v>221</v>
      </c>
      <c r="J17" s="166">
        <v>4700</v>
      </c>
      <c r="K17" s="166"/>
      <c r="L17" s="166"/>
      <c r="M17" s="23"/>
    </row>
    <row r="18" spans="1:13" x14ac:dyDescent="0.3">
      <c r="A18" s="23"/>
      <c r="B18" s="21">
        <v>4330</v>
      </c>
      <c r="C18" s="41"/>
      <c r="D18" s="59">
        <f>'WIC Materials Order Form'!F39</f>
        <v>0</v>
      </c>
      <c r="E18" s="29" t="s">
        <v>221</v>
      </c>
      <c r="F18" s="16">
        <v>4445410</v>
      </c>
      <c r="G18" s="31" t="s">
        <v>81</v>
      </c>
      <c r="H18" s="61">
        <f>'WIC Materials Order Form'!F19</f>
        <v>0</v>
      </c>
      <c r="I18" s="28" t="s">
        <v>221</v>
      </c>
      <c r="J18" s="21">
        <v>4720</v>
      </c>
      <c r="K18" s="26" t="s">
        <v>116</v>
      </c>
      <c r="L18" s="59">
        <f>'WIC Materials Order Form'!F58</f>
        <v>0</v>
      </c>
      <c r="M18" s="28" t="s">
        <v>221</v>
      </c>
    </row>
    <row r="19" spans="1:13" x14ac:dyDescent="0.3">
      <c r="A19" s="23"/>
      <c r="B19" s="21">
        <v>4330</v>
      </c>
      <c r="C19" s="26" t="s">
        <v>81</v>
      </c>
      <c r="D19" s="60">
        <f>'WIC Materials Order Form'!F40</f>
        <v>0</v>
      </c>
      <c r="E19" s="29" t="s">
        <v>221</v>
      </c>
      <c r="F19" s="16">
        <v>4465</v>
      </c>
      <c r="G19" s="31"/>
      <c r="H19" s="61">
        <f>'WIC Materials Order Form'!F20</f>
        <v>0</v>
      </c>
      <c r="I19" s="28" t="s">
        <v>221</v>
      </c>
      <c r="J19" s="21">
        <v>4724</v>
      </c>
      <c r="K19" s="26"/>
      <c r="L19" s="60">
        <f>'WIC Materials Order Form'!F101</f>
        <v>0</v>
      </c>
      <c r="M19" s="28" t="s">
        <v>221</v>
      </c>
    </row>
    <row r="20" spans="1:13" x14ac:dyDescent="0.3">
      <c r="A20" s="23"/>
      <c r="B20" s="21">
        <v>4331</v>
      </c>
      <c r="C20" s="41"/>
      <c r="D20" s="59">
        <f>'WIC Materials Order Form'!F41</f>
        <v>0</v>
      </c>
      <c r="E20" s="29" t="s">
        <v>221</v>
      </c>
      <c r="F20" s="16">
        <v>4465</v>
      </c>
      <c r="G20" s="31" t="s">
        <v>81</v>
      </c>
      <c r="H20" s="61">
        <f>'WIC Materials Order Form'!F35</f>
        <v>0</v>
      </c>
      <c r="I20" s="28" t="s">
        <v>221</v>
      </c>
      <c r="J20" s="21">
        <v>4724</v>
      </c>
      <c r="K20" s="26" t="s">
        <v>81</v>
      </c>
      <c r="L20" s="60">
        <f>'WIC Materials Order Form'!F102</f>
        <v>0</v>
      </c>
      <c r="M20" s="28" t="s">
        <v>221</v>
      </c>
    </row>
    <row r="21" spans="1:13" x14ac:dyDescent="0.3">
      <c r="A21" s="23"/>
      <c r="B21" s="21">
        <v>4331</v>
      </c>
      <c r="C21" s="26" t="s">
        <v>81</v>
      </c>
      <c r="D21" s="60">
        <f>'WIC Materials Order Form'!F42</f>
        <v>0</v>
      </c>
      <c r="E21" s="29" t="s">
        <v>221</v>
      </c>
      <c r="F21" s="16">
        <v>4466</v>
      </c>
      <c r="G21" s="31"/>
      <c r="H21" s="61" t="e">
        <f>'WIC Materials Order Form'!#REF!</f>
        <v>#REF!</v>
      </c>
      <c r="I21" s="28" t="s">
        <v>221</v>
      </c>
      <c r="J21" s="21">
        <v>4726</v>
      </c>
      <c r="K21" s="26"/>
      <c r="L21" s="60">
        <f>'WIC Materials Order Form'!F103</f>
        <v>0</v>
      </c>
      <c r="M21" s="28" t="s">
        <v>221</v>
      </c>
    </row>
    <row r="22" spans="1:13" x14ac:dyDescent="0.3">
      <c r="A22" s="23"/>
      <c r="B22" s="21">
        <v>4340</v>
      </c>
      <c r="C22" s="41"/>
      <c r="D22" s="59">
        <f>'WIC Materials Order Form'!F84</f>
        <v>0</v>
      </c>
      <c r="E22" s="29" t="s">
        <v>221</v>
      </c>
      <c r="F22" s="16">
        <v>4466</v>
      </c>
      <c r="G22" s="31" t="s">
        <v>81</v>
      </c>
      <c r="H22" s="61" t="e">
        <f>'WIC Materials Order Form'!#REF!</f>
        <v>#REF!</v>
      </c>
      <c r="I22" s="28" t="s">
        <v>221</v>
      </c>
      <c r="J22" s="21">
        <v>4726</v>
      </c>
      <c r="K22" s="26" t="s">
        <v>81</v>
      </c>
      <c r="L22" s="60">
        <f>'WIC Materials Order Form'!F104</f>
        <v>0</v>
      </c>
      <c r="M22" s="28" t="s">
        <v>221</v>
      </c>
    </row>
    <row r="23" spans="1:13" x14ac:dyDescent="0.3">
      <c r="A23" s="23"/>
      <c r="B23" s="21">
        <v>4340</v>
      </c>
      <c r="C23" s="26" t="s">
        <v>81</v>
      </c>
      <c r="D23" s="60">
        <f>'WIC Materials Order Form'!F85</f>
        <v>0</v>
      </c>
      <c r="E23" s="29" t="s">
        <v>221</v>
      </c>
      <c r="F23" s="16">
        <v>4467</v>
      </c>
      <c r="G23" s="31"/>
      <c r="H23" s="61" t="e">
        <f>'WIC Materials Order Form'!#REF!</f>
        <v>#REF!</v>
      </c>
      <c r="I23" s="28" t="s">
        <v>221</v>
      </c>
      <c r="J23" s="27">
        <v>4730</v>
      </c>
      <c r="K23" s="26"/>
      <c r="L23" s="60">
        <f>'WIC Materials Order Form'!F59</f>
        <v>0</v>
      </c>
      <c r="M23" s="29" t="s">
        <v>222</v>
      </c>
    </row>
    <row r="24" spans="1:13" x14ac:dyDescent="0.3">
      <c r="A24" s="23"/>
      <c r="B24" s="21">
        <v>4369</v>
      </c>
      <c r="C24" s="41"/>
      <c r="D24" s="59">
        <f>'WIC Materials Order Form'!F86</f>
        <v>0</v>
      </c>
      <c r="E24" s="29" t="s">
        <v>221</v>
      </c>
      <c r="F24" s="16">
        <v>4467</v>
      </c>
      <c r="G24" s="31" t="s">
        <v>81</v>
      </c>
      <c r="H24" s="61" t="e">
        <f>'WIC Materials Order Form'!#REF!</f>
        <v>#REF!</v>
      </c>
      <c r="I24" s="28" t="s">
        <v>221</v>
      </c>
      <c r="J24" s="27">
        <v>4730</v>
      </c>
      <c r="K24" s="26" t="s">
        <v>81</v>
      </c>
      <c r="L24" s="60">
        <f>'WIC Materials Order Form'!F60</f>
        <v>0</v>
      </c>
      <c r="M24" s="29" t="s">
        <v>222</v>
      </c>
    </row>
    <row r="25" spans="1:13" x14ac:dyDescent="0.3">
      <c r="A25" s="23"/>
      <c r="B25" s="21">
        <v>4369</v>
      </c>
      <c r="C25" s="26" t="s">
        <v>81</v>
      </c>
      <c r="D25" s="60">
        <f>'WIC Materials Order Form'!F87</f>
        <v>0</v>
      </c>
      <c r="E25" s="29" t="s">
        <v>221</v>
      </c>
      <c r="F25" s="166">
        <v>4500</v>
      </c>
      <c r="G25" s="166"/>
      <c r="H25" s="166"/>
      <c r="I25" s="40"/>
      <c r="J25" s="27">
        <v>4731</v>
      </c>
      <c r="K25" s="26" t="s">
        <v>116</v>
      </c>
      <c r="L25" s="60">
        <f>'WIC Materials Order Form'!F61</f>
        <v>0</v>
      </c>
      <c r="M25" s="28" t="s">
        <v>221</v>
      </c>
    </row>
    <row r="26" spans="1:13" x14ac:dyDescent="0.3">
      <c r="A26" s="23"/>
      <c r="B26" s="21" t="s">
        <v>282</v>
      </c>
      <c r="C26" s="26"/>
      <c r="D26" s="60">
        <f>'WIC Materials Order Form'!F65</f>
        <v>0</v>
      </c>
      <c r="E26" s="29" t="s">
        <v>221</v>
      </c>
      <c r="F26" s="21">
        <v>4590</v>
      </c>
      <c r="G26" s="41"/>
      <c r="H26" s="59">
        <f>'WIC Materials Order Form'!F99</f>
        <v>0</v>
      </c>
      <c r="I26" s="28" t="s">
        <v>221</v>
      </c>
      <c r="J26" s="21">
        <v>4758</v>
      </c>
      <c r="K26" s="41" t="s">
        <v>116</v>
      </c>
      <c r="L26" s="60">
        <f>'WIC Materials Order Form'!F47</f>
        <v>0</v>
      </c>
      <c r="M26" s="28" t="s">
        <v>221</v>
      </c>
    </row>
    <row r="27" spans="1:13" x14ac:dyDescent="0.3">
      <c r="A27" s="23"/>
      <c r="B27" s="21" t="s">
        <v>282</v>
      </c>
      <c r="C27" s="26" t="s">
        <v>81</v>
      </c>
      <c r="D27" s="60">
        <f>'WIC Materials Order Form'!F66</f>
        <v>0</v>
      </c>
      <c r="E27" s="29" t="s">
        <v>221</v>
      </c>
      <c r="F27" s="21">
        <v>4590</v>
      </c>
      <c r="G27" s="26" t="s">
        <v>81</v>
      </c>
      <c r="H27" s="60">
        <f>'WIC Materials Order Form'!F75</f>
        <v>0</v>
      </c>
      <c r="I27" s="28" t="s">
        <v>221</v>
      </c>
      <c r="J27" s="165">
        <v>4800</v>
      </c>
      <c r="K27" s="165"/>
      <c r="L27" s="165"/>
      <c r="M27" s="40"/>
    </row>
    <row r="28" spans="1:13" x14ac:dyDescent="0.3">
      <c r="A28" s="23"/>
      <c r="B28" s="21" t="s">
        <v>283</v>
      </c>
      <c r="C28" s="26"/>
      <c r="D28" s="60">
        <f>'WIC Materials Order Form'!F67</f>
        <v>0</v>
      </c>
      <c r="E28" s="29" t="s">
        <v>221</v>
      </c>
      <c r="F28" s="21">
        <v>4591</v>
      </c>
      <c r="G28" s="26"/>
      <c r="H28" s="60">
        <f>'WIC Materials Order Form'!F55</f>
        <v>0</v>
      </c>
      <c r="I28" s="28" t="s">
        <v>221</v>
      </c>
      <c r="J28" s="16">
        <v>4870</v>
      </c>
      <c r="K28" s="31"/>
      <c r="L28" s="63" t="e">
        <f>'WIC Materials Order Form'!#REF!</f>
        <v>#REF!</v>
      </c>
      <c r="M28" s="28" t="s">
        <v>221</v>
      </c>
    </row>
    <row r="29" spans="1:13" x14ac:dyDescent="0.3">
      <c r="A29" s="23"/>
      <c r="B29" s="21" t="s">
        <v>283</v>
      </c>
      <c r="C29" s="26" t="s">
        <v>81</v>
      </c>
      <c r="D29" s="60">
        <f>'WIC Materials Order Form'!F68</f>
        <v>0</v>
      </c>
      <c r="E29" s="29" t="s">
        <v>221</v>
      </c>
      <c r="F29" s="21">
        <v>4591</v>
      </c>
      <c r="G29" s="26" t="s">
        <v>81</v>
      </c>
      <c r="H29" s="60">
        <f>'WIC Materials Order Form'!F56</f>
        <v>0</v>
      </c>
      <c r="I29" s="28" t="s">
        <v>221</v>
      </c>
      <c r="J29" s="16">
        <v>4870</v>
      </c>
      <c r="K29" s="31" t="s">
        <v>81</v>
      </c>
      <c r="L29" s="61" t="e">
        <f>'WIC Materials Order Form'!#REF!</f>
        <v>#REF!</v>
      </c>
      <c r="M29" s="28" t="s">
        <v>221</v>
      </c>
    </row>
    <row r="30" spans="1:13" x14ac:dyDescent="0.3">
      <c r="A30" s="23"/>
      <c r="B30" s="21" t="s">
        <v>284</v>
      </c>
      <c r="C30" s="26"/>
      <c r="D30" s="60">
        <f>'WIC Materials Order Form'!F69</f>
        <v>0</v>
      </c>
      <c r="E30" s="29" t="s">
        <v>221</v>
      </c>
      <c r="F30" s="21">
        <v>4592</v>
      </c>
      <c r="G30" s="26" t="s">
        <v>116</v>
      </c>
      <c r="H30" s="60">
        <f>'WIC Materials Order Form'!F57</f>
        <v>0</v>
      </c>
      <c r="I30" s="28" t="s">
        <v>221</v>
      </c>
      <c r="J30" s="16">
        <v>4876</v>
      </c>
      <c r="K30" s="31"/>
      <c r="L30" s="61">
        <f>'WIC Materials Order Form'!F94</f>
        <v>0</v>
      </c>
      <c r="M30" s="28" t="s">
        <v>221</v>
      </c>
    </row>
    <row r="31" spans="1:13" x14ac:dyDescent="0.3">
      <c r="A31" s="23"/>
      <c r="B31" s="21" t="s">
        <v>284</v>
      </c>
      <c r="C31" s="26" t="s">
        <v>81</v>
      </c>
      <c r="D31" s="60">
        <f>'WIC Materials Order Form'!F70</f>
        <v>0</v>
      </c>
      <c r="E31" s="29" t="s">
        <v>221</v>
      </c>
      <c r="F31" s="21">
        <v>4595</v>
      </c>
      <c r="G31" s="41"/>
      <c r="H31" s="60">
        <f>'WIC Materials Order Form'!F76</f>
        <v>0</v>
      </c>
      <c r="I31" s="28" t="s">
        <v>221</v>
      </c>
      <c r="J31" s="16">
        <v>4876</v>
      </c>
      <c r="K31" s="31" t="s">
        <v>81</v>
      </c>
      <c r="L31" s="61">
        <f>'WIC Materials Order Form'!F95</f>
        <v>0</v>
      </c>
      <c r="M31" s="28" t="s">
        <v>221</v>
      </c>
    </row>
    <row r="32" spans="1:13" x14ac:dyDescent="0.3">
      <c r="A32" s="23"/>
      <c r="B32" s="21" t="s">
        <v>285</v>
      </c>
      <c r="C32" s="26"/>
      <c r="D32" s="60">
        <f>'WIC Materials Order Form'!F88</f>
        <v>0</v>
      </c>
      <c r="E32" s="29" t="s">
        <v>221</v>
      </c>
      <c r="F32" s="21">
        <v>4595</v>
      </c>
      <c r="G32" s="26" t="s">
        <v>81</v>
      </c>
      <c r="H32" s="60">
        <f>'WIC Materials Order Form'!F62</f>
        <v>0</v>
      </c>
      <c r="I32" s="28" t="s">
        <v>221</v>
      </c>
      <c r="J32" s="171">
        <v>5200</v>
      </c>
      <c r="K32" s="171"/>
      <c r="L32" s="171"/>
      <c r="M32" s="40"/>
    </row>
    <row r="33" spans="1:13" x14ac:dyDescent="0.3">
      <c r="A33" s="23"/>
      <c r="B33" s="21" t="s">
        <v>285</v>
      </c>
      <c r="C33" s="26" t="s">
        <v>81</v>
      </c>
      <c r="D33" s="60">
        <f>'WIC Materials Order Form'!F89</f>
        <v>0</v>
      </c>
      <c r="E33" s="29" t="s">
        <v>221</v>
      </c>
      <c r="F33" s="21">
        <v>4597</v>
      </c>
      <c r="G33" s="41"/>
      <c r="H33" s="60">
        <f>'WIC Materials Order Form'!F63</f>
        <v>0</v>
      </c>
      <c r="I33" s="28" t="s">
        <v>221</v>
      </c>
      <c r="J33" s="39">
        <v>5222</v>
      </c>
      <c r="L33" s="63" t="e">
        <f>'WIC Materials Order Form'!#REF!</f>
        <v>#REF!</v>
      </c>
      <c r="M33" s="28" t="s">
        <v>221</v>
      </c>
    </row>
    <row r="34" spans="1:13" x14ac:dyDescent="0.3">
      <c r="A34" s="23"/>
      <c r="B34" s="21" t="s">
        <v>286</v>
      </c>
      <c r="C34" s="26"/>
      <c r="D34" s="60">
        <f>'WIC Materials Order Form'!F90</f>
        <v>0</v>
      </c>
      <c r="E34" s="29" t="s">
        <v>221</v>
      </c>
      <c r="F34" s="21">
        <v>4597</v>
      </c>
      <c r="G34" s="26" t="s">
        <v>81</v>
      </c>
      <c r="H34" s="60">
        <f>'WIC Materials Order Form'!F77</f>
        <v>0</v>
      </c>
      <c r="I34" s="28" t="s">
        <v>221</v>
      </c>
      <c r="J34" s="39">
        <v>5222</v>
      </c>
      <c r="K34" s="10" t="s">
        <v>85</v>
      </c>
      <c r="L34" s="63">
        <f>'WIC Materials Order Form'!F28</f>
        <v>0</v>
      </c>
      <c r="M34" s="28" t="s">
        <v>221</v>
      </c>
    </row>
    <row r="35" spans="1:13" x14ac:dyDescent="0.3">
      <c r="A35" s="23"/>
      <c r="B35" s="21" t="s">
        <v>286</v>
      </c>
      <c r="C35" s="26" t="s">
        <v>81</v>
      </c>
      <c r="D35" s="60">
        <f>'WIC Materials Order Form'!F91</f>
        <v>0</v>
      </c>
      <c r="E35" s="29" t="s">
        <v>221</v>
      </c>
      <c r="F35" s="21">
        <v>4599</v>
      </c>
      <c r="G35" s="41"/>
      <c r="H35" s="60">
        <f>'WIC Materials Order Form'!F78</f>
        <v>0</v>
      </c>
      <c r="I35" s="28" t="s">
        <v>221</v>
      </c>
      <c r="J35" s="39">
        <v>5222</v>
      </c>
      <c r="K35" s="10" t="s">
        <v>88</v>
      </c>
      <c r="L35" s="63">
        <f>'WIC Materials Order Form'!F29</f>
        <v>0</v>
      </c>
      <c r="M35" s="28" t="s">
        <v>221</v>
      </c>
    </row>
    <row r="36" spans="1:13" x14ac:dyDescent="0.3">
      <c r="A36" s="23"/>
      <c r="B36" s="21" t="s">
        <v>287</v>
      </c>
      <c r="C36" s="26"/>
      <c r="D36" s="60">
        <f>'WIC Materials Order Form'!F92</f>
        <v>0</v>
      </c>
      <c r="E36" s="29" t="s">
        <v>221</v>
      </c>
      <c r="F36" s="21">
        <v>4599</v>
      </c>
      <c r="G36" s="26" t="s">
        <v>81</v>
      </c>
      <c r="H36" s="60">
        <f>'WIC Materials Order Form'!F44</f>
        <v>0</v>
      </c>
      <c r="I36" s="28" t="s">
        <v>221</v>
      </c>
      <c r="J36" s="39">
        <v>5222</v>
      </c>
      <c r="K36" s="10" t="s">
        <v>92</v>
      </c>
      <c r="L36" s="63">
        <f>'WIC Materials Order Form'!F30</f>
        <v>0</v>
      </c>
      <c r="M36" s="28" t="s">
        <v>221</v>
      </c>
    </row>
    <row r="37" spans="1:13" x14ac:dyDescent="0.3">
      <c r="A37" s="23"/>
      <c r="B37" s="21" t="s">
        <v>287</v>
      </c>
      <c r="C37" s="26" t="s">
        <v>81</v>
      </c>
      <c r="D37" s="60">
        <f>'WIC Materials Order Form'!F93</f>
        <v>0</v>
      </c>
      <c r="E37" s="29" t="s">
        <v>221</v>
      </c>
      <c r="J37" s="39">
        <v>5222</v>
      </c>
      <c r="K37" s="10" t="s">
        <v>280</v>
      </c>
      <c r="L37" s="63">
        <f>'WIC Materials Order Form'!F31</f>
        <v>0</v>
      </c>
      <c r="M37" s="28" t="s">
        <v>221</v>
      </c>
    </row>
    <row r="38" spans="1:13" x14ac:dyDescent="0.3">
      <c r="A38" s="23"/>
      <c r="B38" s="21">
        <v>4378</v>
      </c>
      <c r="C38" s="26"/>
      <c r="D38" s="59">
        <f>'WIC Materials Order Form'!F51</f>
        <v>0</v>
      </c>
      <c r="E38" s="29" t="s">
        <v>221</v>
      </c>
      <c r="J38" s="39">
        <v>5222</v>
      </c>
      <c r="K38" s="10" t="s">
        <v>281</v>
      </c>
      <c r="L38" s="63">
        <f>'WIC Materials Order Form'!F32</f>
        <v>0</v>
      </c>
      <c r="M38" s="28" t="s">
        <v>221</v>
      </c>
    </row>
    <row r="39" spans="1:13" x14ac:dyDescent="0.3">
      <c r="A39" s="23"/>
      <c r="B39" s="21">
        <v>4378</v>
      </c>
      <c r="C39" s="26" t="s">
        <v>81</v>
      </c>
      <c r="D39" s="59">
        <f>'WIC Materials Order Form'!F52</f>
        <v>0</v>
      </c>
      <c r="E39" s="29" t="s">
        <v>221</v>
      </c>
      <c r="J39" s="39">
        <v>5222</v>
      </c>
      <c r="K39" s="10" t="s">
        <v>81</v>
      </c>
      <c r="L39" s="63">
        <f>'WIC Materials Order Form'!F33</f>
        <v>0</v>
      </c>
      <c r="M39" s="28" t="s">
        <v>221</v>
      </c>
    </row>
    <row r="40" spans="1:13" x14ac:dyDescent="0.3">
      <c r="A40" s="23"/>
      <c r="B40" s="27">
        <v>4384</v>
      </c>
      <c r="C40" s="26"/>
      <c r="D40" s="60">
        <f>'WIC Materials Order Form'!F53</f>
        <v>0</v>
      </c>
      <c r="E40" s="29" t="s">
        <v>223</v>
      </c>
      <c r="J40" s="10"/>
      <c r="L40" s="10"/>
    </row>
    <row r="41" spans="1:13" x14ac:dyDescent="0.3">
      <c r="B41" s="27">
        <v>4385</v>
      </c>
      <c r="C41" s="26"/>
      <c r="D41" s="60">
        <f>'WIC Materials Order Form'!F54</f>
        <v>0</v>
      </c>
      <c r="E41" s="29" t="s">
        <v>223</v>
      </c>
    </row>
  </sheetData>
  <sheetProtection selectLockedCells="1" selectUnlockedCells="1"/>
  <mergeCells count="19">
    <mergeCell ref="J32:L32"/>
    <mergeCell ref="F25:H25"/>
    <mergeCell ref="J10:L10"/>
    <mergeCell ref="B10:D10"/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  <mergeCell ref="B6:M6"/>
    <mergeCell ref="B17:D17"/>
    <mergeCell ref="F10:H10"/>
  </mergeCells>
  <phoneticPr fontId="22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2024-02-15T17:57:22Z</cp:lastPrinted>
  <dcterms:created xsi:type="dcterms:W3CDTF">2016-09-29T18:47:31Z</dcterms:created>
  <dcterms:modified xsi:type="dcterms:W3CDTF">2024-04-22T19:32:33Z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