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Unitdata\BFN\MEQA Tracking\MEQA Tracking\MEQA SFY24 Tracking\"/>
    </mc:Choice>
  </mc:AlternateContent>
  <xr:revisionPtr revIDLastSave="0" documentId="13_ncr:1_{C58555D9-F035-45D1-94BE-FD4577F25FF2}" xr6:coauthVersionLast="47" xr6:coauthVersionMax="47" xr10:uidLastSave="{00000000-0000-0000-0000-000000000000}"/>
  <bookViews>
    <workbookView xWindow="-108" yWindow="-108" windowWidth="23256" windowHeight="12576" tabRatio="908" activeTab="5" xr2:uid="{00000000-000D-0000-FFFF-FFFF00000000}"/>
  </bookViews>
  <sheets>
    <sheet name="Summary" sheetId="10" r:id="rId1"/>
    <sheet name="Administration" sheetId="1" r:id="rId2"/>
    <sheet name="Civil Rights" sheetId="2" r:id="rId3"/>
    <sheet name="Program Integrity" sheetId="3" r:id="rId4"/>
    <sheet name="LA Procedures &amp; QA" sheetId="4" r:id="rId5"/>
    <sheet name="Observations &amp; Cert Stand" sheetId="5" r:id="rId6"/>
    <sheet name="Nutrition Education" sheetId="6" r:id="rId7"/>
    <sheet name="MPF and Food Issuance" sheetId="7" r:id="rId8"/>
    <sheet name="BFPC" sheetId="8" r:id="rId9"/>
    <sheet name="WFMNP" sheetId="9" r:id="rId10"/>
    <sheet name="WPP" sheetId="11" r:id="rId11"/>
  </sheets>
  <definedNames>
    <definedName name="_xlnm.Print_Area" localSheetId="1">Administration!$A$1:$H$45</definedName>
    <definedName name="_xlnm.Print_Area" localSheetId="8">BFPC!$A$1:$H$26</definedName>
    <definedName name="_xlnm.Print_Area" localSheetId="2">'Civil Rights'!$A$1:$H$15</definedName>
    <definedName name="_xlnm.Print_Area" localSheetId="4">'LA Procedures &amp; QA'!$A$1:$H$23</definedName>
    <definedName name="_xlnm.Print_Area" localSheetId="7">'MPF and Food Issuance'!$A$1:$H$12</definedName>
    <definedName name="_xlnm.Print_Area" localSheetId="6">'Nutrition Education'!$A$1:$H$14</definedName>
    <definedName name="_xlnm.Print_Area" localSheetId="5">'Observations &amp; Cert Stand'!$A$1:$H$50</definedName>
    <definedName name="_xlnm.Print_Area" localSheetId="0">Summary!$A$1:$N$34</definedName>
    <definedName name="_xlnm.Print_Area" localSheetId="9">WFMNP!$A$1:$H$16</definedName>
    <definedName name="_xlnm.Print_Titles" localSheetId="1">Administration!$1:$1</definedName>
    <definedName name="_xlnm.Print_Titles" localSheetId="8">BFPC!$2:$2</definedName>
    <definedName name="_xlnm.Print_Titles" localSheetId="2">'Civil Rights'!$1:$1</definedName>
    <definedName name="_xlnm.Print_Titles" localSheetId="4">'LA Procedures &amp; QA'!$1:$1</definedName>
    <definedName name="_xlnm.Print_Titles" localSheetId="7">'MPF and Food Issuance'!$1:$1</definedName>
    <definedName name="_xlnm.Print_Titles" localSheetId="6">'Nutrition Education'!$1:$1</definedName>
    <definedName name="_xlnm.Print_Titles" localSheetId="5">'Observations &amp; Cert Stand'!$1:$1</definedName>
    <definedName name="_xlnm.Print_Titles" localSheetId="3">'Program Integrity'!$1:$1</definedName>
    <definedName name="_xlnm.Print_Titles" localSheetId="9">WFMNP!$2:$2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0" l="1"/>
  <c r="J21" i="10"/>
  <c r="J22" i="10"/>
  <c r="D12" i="11"/>
  <c r="F12" i="11" s="1"/>
  <c r="D9" i="11"/>
  <c r="F9" i="11" s="1"/>
  <c r="D6" i="11"/>
  <c r="F6" i="11" s="1"/>
  <c r="D3" i="11"/>
  <c r="F3" i="11" s="1"/>
  <c r="D10" i="7"/>
  <c r="D13" i="9"/>
  <c r="D9" i="3"/>
  <c r="D2" i="4"/>
  <c r="D32" i="3"/>
  <c r="F32" i="3" s="1"/>
  <c r="D19" i="3"/>
  <c r="F19" i="3" s="1"/>
  <c r="D2" i="3"/>
  <c r="F2" i="3" s="1"/>
  <c r="D13" i="3"/>
  <c r="F13" i="3" s="1"/>
  <c r="D6" i="7"/>
  <c r="D43" i="1"/>
  <c r="F43" i="1" s="1"/>
  <c r="D40" i="1"/>
  <c r="F40" i="1" s="1"/>
  <c r="D36" i="1"/>
  <c r="F36" i="1" s="1"/>
  <c r="D32" i="1"/>
  <c r="F32" i="1" s="1"/>
  <c r="D27" i="1"/>
  <c r="F27" i="1" s="1"/>
  <c r="D9" i="2"/>
  <c r="F9" i="2" s="1"/>
  <c r="D2" i="2"/>
  <c r="F14" i="11" l="1"/>
  <c r="D12" i="2"/>
  <c r="F12" i="2" s="1"/>
  <c r="D6" i="2"/>
  <c r="F6" i="2" s="1"/>
  <c r="F6" i="7" l="1"/>
  <c r="D17" i="4"/>
  <c r="F17" i="4" s="1"/>
  <c r="D11" i="4"/>
  <c r="F11" i="4" s="1"/>
  <c r="D3" i="8"/>
  <c r="F3" i="8" s="1"/>
  <c r="D6" i="8"/>
  <c r="F6" i="8" s="1"/>
  <c r="D21" i="8"/>
  <c r="F21" i="8" s="1"/>
  <c r="D18" i="8"/>
  <c r="F18" i="8" s="1"/>
  <c r="D2" i="1"/>
  <c r="F2" i="1" s="1"/>
  <c r="F13" i="9"/>
  <c r="D8" i="9"/>
  <c r="F8" i="9" s="1"/>
  <c r="D2" i="7"/>
  <c r="F2" i="7" s="1"/>
  <c r="D2" i="5"/>
  <c r="F2" i="5" s="1"/>
  <c r="D20" i="5"/>
  <c r="F20" i="5" s="1"/>
  <c r="D30" i="5"/>
  <c r="F30" i="5" s="1"/>
  <c r="D42" i="5"/>
  <c r="F42" i="5" s="1"/>
  <c r="D44" i="5"/>
  <c r="F44" i="5" s="1"/>
  <c r="D48" i="5"/>
  <c r="F48" i="5" s="1"/>
  <c r="D15" i="1"/>
  <c r="F15" i="1" s="1"/>
  <c r="D2" i="6"/>
  <c r="F2" i="6" s="1"/>
  <c r="F2" i="2"/>
  <c r="F15" i="2" s="1"/>
  <c r="G13" i="10"/>
  <c r="F13" i="10" s="1"/>
  <c r="D11" i="9"/>
  <c r="F11" i="9" s="1"/>
  <c r="D3" i="9"/>
  <c r="F3" i="9" s="1"/>
  <c r="D6" i="6"/>
  <c r="F6" i="6" s="1"/>
  <c r="F2" i="4"/>
  <c r="F14" i="6" l="1"/>
  <c r="I17" i="10" s="1"/>
  <c r="F23" i="4"/>
  <c r="I15" i="10" s="1"/>
  <c r="F45" i="1"/>
  <c r="I12" i="10" s="1"/>
  <c r="I13" i="10"/>
  <c r="F26" i="8"/>
  <c r="I20" i="10" s="1"/>
  <c r="F16" i="9"/>
  <c r="I21" i="10" s="1"/>
  <c r="F38" i="3"/>
  <c r="I14" i="10" s="1"/>
  <c r="F50" i="5"/>
  <c r="I16" i="10" s="1"/>
  <c r="I11" i="10" s="1"/>
  <c r="F10" i="7"/>
  <c r="F12" i="7"/>
  <c r="I18" i="10" s="1"/>
</calcChain>
</file>

<file path=xl/sharedStrings.xml><?xml version="1.0" encoding="utf-8"?>
<sst xmlns="http://schemas.openxmlformats.org/spreadsheetml/2006/main" count="345" uniqueCount="286">
  <si>
    <t>Administration</t>
  </si>
  <si>
    <t>Upon review of the local agency's past quarter of expenditures using the local "Summary Expenditure Documentation" form, note the following:</t>
  </si>
  <si>
    <t>Total Corrective Actions - Administration</t>
  </si>
  <si>
    <t>Not Met</t>
  </si>
  <si>
    <t>CA</t>
  </si>
  <si>
    <t>Breastfeeding Peer Counselor Program</t>
  </si>
  <si>
    <t>Department Findings</t>
  </si>
  <si>
    <t>Local Agency Response</t>
  </si>
  <si>
    <t>Civil Rights</t>
  </si>
  <si>
    <t>Total Corrective Actions - Civil Rights</t>
  </si>
  <si>
    <t>N/A</t>
  </si>
  <si>
    <t>Met</t>
  </si>
  <si>
    <t>Met, N/A or Not Met</t>
  </si>
  <si>
    <t>Dual Participation (Fed Reg 246.7)</t>
  </si>
  <si>
    <t>Program Integrity</t>
  </si>
  <si>
    <t>Total Corrective Actions - Program Integrity</t>
  </si>
  <si>
    <t>Local Agency Procedures &amp; Quality Assurance</t>
  </si>
  <si>
    <t>Intake</t>
  </si>
  <si>
    <t>Value Enhanced Nutrition Assessment (VENA)</t>
  </si>
  <si>
    <t>Nutrition Education</t>
  </si>
  <si>
    <t>Total Corrective Actions - Nutrition Education</t>
  </si>
  <si>
    <t>Total Corrective Actions - Medically Prescribed Formula</t>
  </si>
  <si>
    <t>Medically Prescribed Formula and Food Issuance Documentation Review</t>
  </si>
  <si>
    <t>Does not have BFPC Program</t>
  </si>
  <si>
    <t>Does not participate in FMNP</t>
  </si>
  <si>
    <t>Farmers' Market Nutrition Program</t>
  </si>
  <si>
    <t>Total Corrective Actions - Farmers' Market</t>
  </si>
  <si>
    <t>Total Corrective Actions - BFPC Program</t>
  </si>
  <si>
    <t>Illinois Department of Human Services</t>
  </si>
  <si>
    <t>Bureau of Family Nutrition</t>
  </si>
  <si>
    <t>Illinois WIC Program Management Evaluation/Quality Assurance</t>
  </si>
  <si>
    <t>Agency:</t>
  </si>
  <si>
    <t>Total WIC Clinic Sites administered by this agency</t>
  </si>
  <si>
    <t>Number of clinic sites being reviewed during this evaluation</t>
  </si>
  <si>
    <t>Does this meet 20% requirement?</t>
  </si>
  <si>
    <t>Date</t>
  </si>
  <si>
    <t>Site:</t>
  </si>
  <si>
    <t>Review Staff:</t>
  </si>
  <si>
    <t>1)</t>
  </si>
  <si>
    <t>2)</t>
  </si>
  <si>
    <t>3)</t>
  </si>
  <si>
    <t>4)</t>
  </si>
  <si>
    <t>5)</t>
  </si>
  <si>
    <t>Total Corrective Actions</t>
  </si>
  <si>
    <t>Medically Prescribed Formula</t>
  </si>
  <si>
    <t>BFPC</t>
  </si>
  <si>
    <t>Comments:</t>
  </si>
  <si>
    <t>Met, N/A, Not Met</t>
  </si>
  <si>
    <t>Division of Family and Community Services</t>
  </si>
  <si>
    <t xml:space="preserve">Provides job specific training to ensure compliance with state policies and documentation kept on file for review.  </t>
  </si>
  <si>
    <t>Local Agency completes nutrition risk assessment following the Value Enhanced Nutrition Assessment (VENA) process.</t>
  </si>
  <si>
    <t>Contract Agreements  &amp; Special Projects (Fed Reg 246.6)</t>
  </si>
  <si>
    <t>Documentation and Referral</t>
  </si>
  <si>
    <t>Staff Training</t>
  </si>
  <si>
    <t xml:space="preserve">Program Management and Staffing </t>
  </si>
  <si>
    <t>National Voter Registration Act (NVRA)</t>
  </si>
  <si>
    <t>Staffing (Fed Reg 246.6)</t>
  </si>
  <si>
    <t>Facilities (Fed Reg 246.26)</t>
  </si>
  <si>
    <t>Records (Fed Reg 246.6)</t>
  </si>
  <si>
    <t xml:space="preserve">Program Explanation </t>
  </si>
  <si>
    <t xml:space="preserve">WIC ID Card </t>
  </si>
  <si>
    <t>Observations and Certification Standards</t>
  </si>
  <si>
    <t>a) Inventory List is current, dated and identifies:
• Tag number/Inventory number
• Item description
• Model Number/Serial Number
• Date of purchase
• Unit cost
• Location</t>
  </si>
  <si>
    <t>Observations &amp; Certification Standards</t>
  </si>
  <si>
    <t>General Guidelines</t>
  </si>
  <si>
    <t xml:space="preserve">Met
</t>
  </si>
  <si>
    <t>b)  If a potential duplicate record is found during completion of the Precertification screen, user evaluates and reconciles as appropriate.</t>
  </si>
  <si>
    <t>Local agency follows State policy for issuance of benefits:</t>
  </si>
  <si>
    <t>b) Observations of all staff providing direct services, including: 
•Certification
•Secondary Education</t>
  </si>
  <si>
    <t xml:space="preserve">a) Completion of all components of the State Agency's evaluation tool (SFY WIC MEQA Tool). </t>
  </si>
  <si>
    <t>• Breastfeeding Notes</t>
  </si>
  <si>
    <t>• Nutrition Education and Counseling Notes</t>
  </si>
  <si>
    <r>
      <t>• Care Plan/SOAP (</t>
    </r>
    <r>
      <rPr>
        <i/>
        <sz val="10"/>
        <rFont val="Arial"/>
        <family val="2"/>
      </rPr>
      <t>optional</t>
    </r>
    <r>
      <rPr>
        <sz val="10"/>
        <rFont val="Arial"/>
        <family val="2"/>
      </rPr>
      <t>)</t>
    </r>
  </si>
  <si>
    <t>Nutrition Education &amp; Counseling</t>
  </si>
  <si>
    <t xml:space="preserve">c) WIC Coordinator/designated staff monitors and resolves any actual dual enrollment as appropriate. </t>
  </si>
  <si>
    <t>• General Notes</t>
  </si>
  <si>
    <t xml:space="preserve">Food Package &amp; Benefits Issuance </t>
  </si>
  <si>
    <t>Medical documentation for medically prescribed formula and foods</t>
  </si>
  <si>
    <t>Issuance of medically prescribed formula and foods</t>
  </si>
  <si>
    <t>Emergency formula</t>
  </si>
  <si>
    <t>a) Upon hire, must have breastfed a baby within the past 5 years;</t>
  </si>
  <si>
    <t>b) Available to work in WIC clinic and outside usual business hours;</t>
  </si>
  <si>
    <t>c) Paraprofessional,  woman of community with similar characteristics of WIC participants.</t>
  </si>
  <si>
    <t>a) For all jobs duties, including contacts outside of usual clinic hours;</t>
  </si>
  <si>
    <t>b) For personal phone use, mileage for travel to home or hospital visits, training and meetings.</t>
  </si>
  <si>
    <t xml:space="preserve">a) All WIC staff  receives training in purpose, function and integration of BFPC at orientation and as needed. </t>
  </si>
  <si>
    <t xml:space="preserve">c) BFPC receives on-going training. </t>
  </si>
  <si>
    <t xml:space="preserve">Check Security and Distribution </t>
  </si>
  <si>
    <t>Participant Complaints</t>
  </si>
  <si>
    <t xml:space="preserve">Participant Education </t>
  </si>
  <si>
    <t>Monitoring</t>
  </si>
  <si>
    <t xml:space="preserve">Civil Rights - Notification </t>
  </si>
  <si>
    <t xml:space="preserve">Civil Rights - Complaints </t>
  </si>
  <si>
    <t xml:space="preserve">Civil Rights - Training and Compliance </t>
  </si>
  <si>
    <t xml:space="preserve">Civil Rights - Access to Services </t>
  </si>
  <si>
    <t xml:space="preserve">Local agency provides translation and interpretation services to Limited English Proficiency (LEP) potentially eligible persons, applicants, and participants per policy. (IL WIC PM AD 7.3)  </t>
  </si>
  <si>
    <t>Unissued EBT Cards</t>
  </si>
  <si>
    <t xml:space="preserve">c) Unissued EBT cards in a secure, locked area. </t>
  </si>
  <si>
    <t xml:space="preserve">d) A daily log of EBT card distribution among staff. </t>
  </si>
  <si>
    <t>Issued EBT Cards</t>
  </si>
  <si>
    <t>Benefit Issuance</t>
  </si>
  <si>
    <t>Management Information System (MIS) Security &amp; Disaster Planning</t>
  </si>
  <si>
    <t xml:space="preserve">g)  Implement access control procedures and management that provides an adequate level of security and privacy to ensure confidentiality of WIC data. </t>
  </si>
  <si>
    <t>Inventory management policies are followed. (IL WIC PM AD 2.7, 3.4, 10.2, current WIC Contract)</t>
  </si>
  <si>
    <t>Qualified staff are responsible for performing WIC certification, prescribing food packages, and providing nutrition and breastfeeding education for WIC participants as described in state policy. (IL WIC PM AD 11.4)</t>
  </si>
  <si>
    <t xml:space="preserve">If local agency provides services from more than one clinic, policies are followed. (IL WIC PM AD 2.5) </t>
  </si>
  <si>
    <t>If subcontracting for WIC services, written agreements are on file with sub recipient provider(s). (IL WIC PM AD 2.2)</t>
  </si>
  <si>
    <t>WIC records are retained and destroyed per policy. (IL WIC PM AD 4.1 &amp; 4.2)</t>
  </si>
  <si>
    <t>Participants are scheduled within the processing standards and timeframes considering prioritization. (IL WIC PM CS 7.1, 9.2, 9.3)</t>
  </si>
  <si>
    <t>If local agency is in waitlist status, policies for placement on waitlist are followed. (IL WIC PM CS 9.2, 11.1)</t>
  </si>
  <si>
    <t>All eligible categories of participants are being served. (IL WIC PM CS 6.1, 9.3)</t>
  </si>
  <si>
    <t>The certification procedure and nutrition education must be performed at no cost to the applicant. (IL WIC PM CS 1.1, NE 1.1)</t>
  </si>
  <si>
    <t>Notice of ineligibility and termination policies are followed. (IL WIC PM CS 1.2, 3.8, 10.2, 13, 15)</t>
  </si>
  <si>
    <t>WIC Program Contractual Performance Goals Achieved. (IL WIC PM AD 2.4, current WIC contract)</t>
  </si>
  <si>
    <t>Local agency follows guidelines for requesting prior approval for purchases. (IL WIC PM AD 3.2)</t>
  </si>
  <si>
    <t>Local agency must report expenditures for all BFN programs to the Department no later than the 15th of the month following the month of service. (IL WIC PM AD 3.6, 3.7)</t>
  </si>
  <si>
    <t xml:space="preserve">The Expenditure Documentation form must report expenditures by line item category and by all functional categories: (IL WIC PM AD 3.6)
• General Administration
• Client Services
• Nutrition Education
• Breastfeeding Promotion
• Breastfeeding Peer Counselor Program (IL WIC PM BFPC 1.2)
• Farmers' Market Nutrition Program (IL WIC PM WFMNP 2.1) </t>
  </si>
  <si>
    <t>"And Justice For All" current USDA posters are displayed in prominent locations in the clinic. (IL WIC PM AD 7.4)</t>
  </si>
  <si>
    <t>Right to Appeal and Fair Hearing procedures followed. (IL WIC PM CS 1.2, 15.1,15.2)</t>
  </si>
  <si>
    <t xml:space="preserve">Local agency follows policy for handling civil rights complaints, if applicable. (IL WIC PM AD 7.2) 
</t>
  </si>
  <si>
    <t>Agency is in compliance with civil rights per policy.  (IL WIC PM AD 7.1, 7.5)
● Staff / client interactions
● Clinic facilities are available to all participants
● Program access is fair to all participants</t>
  </si>
  <si>
    <t xml:space="preserve">Local agency maintains civil rights log at least annually. (IL WIC PM AD 7.2) </t>
  </si>
  <si>
    <t>The current non-discrimination statement must be included on all publications (print, internet and social media), outreach materials, handouts, leaflets and brochures that identify or describe the WIC Program. (IL WIC PM AD 7.1, 7.4)</t>
  </si>
  <si>
    <t>Local agency follows EBT Card Controls per policy by maintaining: (IL WIC PM SFD 3.2)</t>
  </si>
  <si>
    <t>Local agency follows policy on lost, stolen or damaged issued EBT cards. 
(IL WIC PM SFD 3.1)</t>
  </si>
  <si>
    <t>Local agency follows State agency guidelines for participant abuse if an actual dual participant exists. (IL WIC PM CS 13.2 &amp; 14.1)</t>
  </si>
  <si>
    <t xml:space="preserve">a) Special issuance of benefits (custody changes or natural disasters)  (IL WIC PM SFD 8.2)   </t>
  </si>
  <si>
    <t xml:space="preserve">a) General and Enhanced Outreach Plan and Log documents required outreach. </t>
  </si>
  <si>
    <t xml:space="preserve">Appropriate consents on file: 
</t>
  </si>
  <si>
    <t>General and enhanced outreach: (IL WIC PM AD 7.5, 8.1) 
• Encourages participation from a variety of racial/ethnic and other minority groups.
• Includes an emphasis on reaching and enrolling eligible women in the early months of pregnancy and provisions to reach and enroll eligible migrants.</t>
  </si>
  <si>
    <t>Procedure for follow-up on deferred bloodwork. (IL WIC PM CS 5.4)</t>
  </si>
  <si>
    <t>Procedure for communicating abnormal values and health concerns to health care providers.  (IL WIC PM CS 5.1)</t>
  </si>
  <si>
    <t>b) All staff (full-time, part-time and PRN) must be provided initial and annual breastfeeding training. (IL WIC PM AD 10.1, 11.1)</t>
  </si>
  <si>
    <t>a) If utilized, electronic record keeping systems policies followed and documented in WIC MIS. (IL WIC PM AD 4.1, CS 10.1)</t>
  </si>
  <si>
    <t xml:space="preserve">b) Applicant/participant information is released only following disclosure policies and documented in WIC MIS. (IL WIC PM AD 4.1, 5.1, 5.2, CS 12.1)
• Verbal signature not allowable. </t>
  </si>
  <si>
    <t>Proof of residency policy is followed and documented in WIC MIS. 
(IL WIC PM CS 1.1, 2.1, 2.2)</t>
  </si>
  <si>
    <t>Proof of identity policy is followed and documented in WIC MIS. (IL WIC PM CS 1.1, 4.1, 4.2)</t>
  </si>
  <si>
    <t>Physical presence policies are followed and documented in WIC MIS. (IL WIC PM CS 5.2)</t>
  </si>
  <si>
    <t>A comprehensive breastfeeding assessment must be completed and documented in WIC MIS. (IL WIC PM CS 5.6)
• At the initial Certification visit.
• Any time a breastfeeding woman wishes to change her breastfeeding status.
• Any time a breastfeeding food package is changed.</t>
  </si>
  <si>
    <t xml:space="preserve">Effective nutrition counseling must incorporate behavior change methods that support the participant's readiness to make changes in their health and nutritional status. 
(IL WIC PM NE 4.1, AD 11.5)
• Counseling approach is participant centered and interactive.
• Pertinent to participant's interest, concern and need (including high risk).      
• Utilizes a wide range of techniques to change behavior.     </t>
  </si>
  <si>
    <t>Staff follows policy for remote benefit issuance. (IL WIC PM SFD 8.3)
• Must ensure the correct food benefits are assigned based on participant assessment and preference.</t>
  </si>
  <si>
    <t>If medical documentation is provided by telephone, completed per policy. 
(IL WIC PM SFD 6.2)</t>
  </si>
  <si>
    <t>Medically prescribed formula and food issuance is documented in WIC MIS to ensure continuity of care. (IL WIC PM AD 4.1, SFD 6.2, CS 10.3)</t>
  </si>
  <si>
    <t>Medically prescribed formula and/or food(s) issued per WIC Formula and Medical Nutritional Prescriptions Form and policy. (IL WIC PM SFD 6.1, 8.3, AD 11.4)</t>
  </si>
  <si>
    <t xml:space="preserve">Ready-to-feed (RTF) formula is only issued per policy. (IL WIC PM SFD 5.1) </t>
  </si>
  <si>
    <t>All areas of the WIC Formula and Medical Nutritional Prescriptions Form are completed by a physician (or other licensed health care professional authorized to write medical prescriptions under state law). (IL WIC PM SFD 6.1, 6.2)</t>
  </si>
  <si>
    <t xml:space="preserve">Local agency follows at minimum State agency guidelines for BFPC supervisor staffing and job duties. (IL WIC PM BFPC 3.1, 3.2)
</t>
  </si>
  <si>
    <t>Local agency follows at minimum State agency guidelines for BFPC job duties. 
(IL WIC PM BFPC 2.2, 3.3)</t>
  </si>
  <si>
    <t>BFPC meets specific qualifications including: (IL WIC PM BFPC 2.1)</t>
  </si>
  <si>
    <t>BFPC is compensated fairly:  (IL WIC PM BFPC 3.3)</t>
  </si>
  <si>
    <t>Local agency ensures BFPC documents contacts per State policy and local agency procedure. (IL WIC PM BFPC 2.4)</t>
  </si>
  <si>
    <t>Local agency provides BFPC training to ensure compliance with state polices and documentation kept on file for review. (IL WIC PM BFPC 3.1, 4.1)</t>
  </si>
  <si>
    <t>Agency has completed Farmers' Market monitoring according to policy.  
(IL WIC PM WFMNP 3.1)</t>
  </si>
  <si>
    <t xml:space="preserve">Agency maintains security for Farmers' Market checks.  (IL WIC PM WFMNP 1.1) </t>
  </si>
  <si>
    <t xml:space="preserve">All stock is promptly checked against the Check Transmittal Document and kept on file. (IL WIC PM WFMNP 1.1) </t>
  </si>
  <si>
    <t>Agency only issues to eligible participants and documents in WIC MIS.  
(IL WIC PM WFMNP 4.1)</t>
  </si>
  <si>
    <t xml:space="preserve">Local agency maintains a FMNP check log and kept on file in accordance with the Retention of Records policy. (IL WIC PM WFMNP 1.1) </t>
  </si>
  <si>
    <t>Agency maintains file of participant Civil Rights complaints. (IL WIC PM AD 7.2)</t>
  </si>
  <si>
    <t>Complaints are handled in a timely manner, if applicable. (IL WIC PM AD 7.2)</t>
  </si>
  <si>
    <t>Participants receive the following information upon issuance of checks: 
(IL WIC PM WFMNP 4.1)
• Where to shop;
• How to use checks;  
• Eligible foods;
• Nutrition education; 
• WIC rights and responsibilities, including civil rights.</t>
  </si>
  <si>
    <t>Initial and annual training provided to farmers and market managers according to policy.  (IL WIC PM WFMNP 3.1)</t>
  </si>
  <si>
    <t xml:space="preserve">If local agency is serving less than 90% of their assigned caseload, applicants or transfer participants may not be turned away with documentation of Illinois residency. (IL WIC PM CS 2.1) </t>
  </si>
  <si>
    <t>Source documents for expenditures must be available for audit. To qualify for payments, an expenditure must be a allowable WIC cost, be in compliance with federal and state regulations, and must correspond to the current, approved grant budget. (IL WIC PM AD 3.2, 3.5)</t>
  </si>
  <si>
    <t>Closeout procedure followed according to policy.  (IL WIC PM AD 3.10)</t>
  </si>
  <si>
    <t xml:space="preserve">Participant related input and/or data for research, surveys or grants must be communicated to the Department for prior approval. (IL WIC PM AD 9.1) </t>
  </si>
  <si>
    <t>Review of Nutrition Services Administration (NSA) Expenditures 
(Fed Reg 246.13 &amp; 246.14)</t>
  </si>
  <si>
    <t xml:space="preserve">Local agency follows state agency guidelines for preventing and addressing dual participants per policy. (IL WIC PM CS 1.1)  
</t>
  </si>
  <si>
    <t>a) A state-wide search is performed prior to enrolling applicants.</t>
  </si>
  <si>
    <t>Required Local Agency Procedures</t>
  </si>
  <si>
    <t>Local Agency Quality Assurance</t>
  </si>
  <si>
    <t xml:space="preserve">Categorically eligible per policy and documented in WIC MIS. (IL WIC PM CS 1.1, 13.1) </t>
  </si>
  <si>
    <t>Caseload Management  (Fed Reg 246.7)</t>
  </si>
  <si>
    <t>Pregnant women are contacted if first appointment is missed and contact method is documented. (IL WIC PM CS 9.4)</t>
  </si>
  <si>
    <t>WIC EBT Card Management (Fed Reg 246.12)</t>
  </si>
  <si>
    <t>Civil Rights  (Fed Reg 246.8 &amp; 246.9, FNS Instruction 113)</t>
  </si>
  <si>
    <t xml:space="preserve">Local agency ensures services and clinics are accessible to participants with disabilities (i.e., hearing impaired, blind, illiterate, handicapped, etc.). (IL WIC PM AD 7.3) 
  ● Services Available
  ● Clinic Accessible
  ● If not, agency has alternate locations and/or systems in place to provide services.
</t>
  </si>
  <si>
    <t xml:space="preserve">Local Agency follows policy for proper issuance and accountability of the EBT cards assigned to the agency and any clinics. (IL WIC PM SFD 3.2)
</t>
  </si>
  <si>
    <t xml:space="preserve">Notification requirement policies are followed. (IL WIC PM CS 1.1,1.2) 
• If integrated service delivery model, applicants are aware of various services offered and must be notified that participation in these programs is optional; refusal will not impact their WIC benefits. 
• Each participant must be advised of other relevant health and human services available.
</t>
  </si>
  <si>
    <t>General Guidelines (Fed Reg 246.11)</t>
  </si>
  <si>
    <t>Secondary Education (Fed Reg 246.11 &amp; 246.25)</t>
  </si>
  <si>
    <t>Staff training</t>
  </si>
  <si>
    <t xml:space="preserve">A qualitative dietary assessment is completed per State policies.  (IL WIC PM CS 5.5, 8.1)
• Ask open-ended questions.
• Complete a comprehensive assessment via the WIC MIS Health and Nutrition screens. 
• Complete a brief update of health and dietary assessment at Mid-Certification. </t>
  </si>
  <si>
    <t>Local agency must develop, implement, and maintain a written procedure for: 
(IL WIC PM CS 12.1-12.6)</t>
  </si>
  <si>
    <t>Procedure to provide WIC breast pumps to eligible clients per policy. (IL WIC PM AD 10.2)</t>
  </si>
  <si>
    <t>Prenatal and postpartum breastfeeding education, counseling, promotion and support information and activities provided per policy. (IL WIC PM AD 10.1)</t>
  </si>
  <si>
    <t>SFY2024</t>
  </si>
  <si>
    <t>Appointment times are varied enough to accommodate working families, homeless, migrants, minorities and those residing in rural areas. (IL WIC PM CS 9.3, current WIC Contract)  
• Offer 5% of certification appointments outside of the standard 8:30-4:30 Monday – Friday schedule in order to accommodate working families. 
• These hours must be posted on the agency and Department websites and available for all participants who may need them.</t>
  </si>
  <si>
    <t>a) Assigned caseload goal is met as measured by the number of fully participating clients.  (IL WIC PM CS 9.1, 9.2, &amp; current WIC contract)  
• WIC contract performance standard is 90%.</t>
  </si>
  <si>
    <t>c) Breastfeeding Peer Counselor contacts after delivery goal met per current WIC contract. 
• WIC contract goal is 40% BFPC 2 contacts in the first week post-delivery.</t>
  </si>
  <si>
    <t>Each local agency participating in the WIC Program must have an established financial management system, which provides complete, separate and accurate accountability of WIC funds. (IL WIC PM AD 3.5)</t>
  </si>
  <si>
    <t>b) If applicable, local agency follows guidelines for disposal of equipment purchased with WIC funds.</t>
  </si>
  <si>
    <t>c) WIC breast pumps are kept in a secure area. (IL WIC PM AD 10.2)</t>
  </si>
  <si>
    <t xml:space="preserve">All women applicants and participants of the WIC program are offered the opportunity to apply to register to vote. (IL WIC PM AD 13) 
</t>
  </si>
  <si>
    <t xml:space="preserve">Copies of completed Voter Registration Information (VRI) forms are signed, dated and kept in separate files for two years. (IL WIC PM AD 13) </t>
  </si>
  <si>
    <t>Copies of the NVRA Transmittal forms are completed and kept in a separate file for two years for all "Yes" response VRI forms. (IL WIC PM AD 13)</t>
  </si>
  <si>
    <t xml:space="preserve">Local agency has submitted completed NVRA Transmittal forms within the specified guidelines for all "Yes" response VRI forms. (IL WIC PM AD 13) </t>
  </si>
  <si>
    <t xml:space="preserve">Only a CPA may implement individual care plans for high-risk participants. (IL WIC PM AD 11.3) </t>
  </si>
  <si>
    <t>Local agency provides a breastfeeding supportive environment, this includes complying with the following: (IL WIC PM AD 10.1)
• Staff demonstrate support of a breastfeeding friendly environment and competencies for promoting the WIC philosophy for achieving breastfeeding success. 
• Educational and outreach materials exhibit positive, up-to-date, and culturally appropriate breastfeeding messages and portray breastfeeding as the normal and expected infant feeding.
• Does not display formula/formula product logos or bottle feeding images visible to WIC participants.
• Encourages mothers to breastfeed anywhere in WIC clinic area and offers a private space for those who prefer privacy and/or need to express breastmilk.</t>
  </si>
  <si>
    <t>Conducts and documents quality assurance of program operations annually to ensure compliance with WIC federal and state regulations and policies and kept on file for review. (IL WIC PM AD 6.1)</t>
  </si>
  <si>
    <t>c) Medically prescribed formulas (MPF) quality assurance per policy. (IL WIC PM AD 6.2)</t>
  </si>
  <si>
    <t>d) Documentation of annual calibration for measuring equipment (IL WIC PM CS 5.3).</t>
  </si>
  <si>
    <t xml:space="preserve">a) All staff (full-time, part-time and PRN) must be provided initial and annual job specific WIC training. (IL WIC PM AD 11, 15.1)
• Initial WIC training must be completed within 90 days of hire. 
• Initial Breastfeeding training must be completed within 6 months of hire. </t>
  </si>
  <si>
    <t xml:space="preserve">c) Counseling and education training for all CPA staff. 
(IL WIC PM NE 1.1, AD 12) </t>
  </si>
  <si>
    <t>d) Staff issuing medically prescribed formulas (MPF) have been trained per policy. 
(IL WIC PM AD 11.3)</t>
  </si>
  <si>
    <t>Local agency follows Transfer of Certification policies (IL WIC PM CS 11.1-11.4), including: 
• In-State transfers
• Out-of-State transfers</t>
  </si>
  <si>
    <t>WIC income eligibility policy is followed and documented in WIC MIS. (IL WIC PM CS 1.2, 3.1-3.9)</t>
  </si>
  <si>
    <t>a) Adjunctive and Presumptive Eligibility policies followed and documented in WIC MIS. (IL WIC PM CS 3.4)</t>
  </si>
  <si>
    <t xml:space="preserve">b) Traditional Income policies followed and documented in WIC MIS. (IL WIC PM CS 3.1-3.3, 3.5-3.8) </t>
  </si>
  <si>
    <t>c) 30 Day Temporary Certification policy followed and documented in WIC MIS. (IL WIC PM CS 3.3, 3.5, 3.9)</t>
  </si>
  <si>
    <t>d)  Income reassessment during Certification period policies followed and documented in WIC MIS. (IL WIC PM CS 3.8, 10.2, 13.2)</t>
  </si>
  <si>
    <t xml:space="preserve">Proxy and designated shopper policies are followed and documented.  
(IL WIC PM AD 15.2, SFD 2.2, 2.3) 
• Right to a proxy and responsibilities explained.
• When applicable, proxy updated in WIC MIS.
</t>
  </si>
  <si>
    <t xml:space="preserve">Head of Household (HoH) policies followed for parent, caretaker or foster parent. 
(IL WIC PM CS 1.1, 4.2, SFD 2.1)
• Confirm name, date of birth and zip code of the Head of Household.
</t>
  </si>
  <si>
    <t>Ethnic and racial data collected per policy. (IL WIC PM AD 7.5)
• Explanation of the reason ethnicity data is being collected.
• Collected in a two-question format (ethnicity first, then race).</t>
  </si>
  <si>
    <t xml:space="preserve">When determining eligibility, a Value Enhanced Nutrition Assessment (VENA)
must be completed on participants, by qualified staff, at the time of certification to assess for all applicable risks. (IL WIC PM CS 5.1)   
• Once all relevant information is collected it must be clarified and synthesized.  
                                                                             </t>
  </si>
  <si>
    <t>Immunizations screened using a documented immunization history, referrals made if necessary and documented in WIC MIS. 
(IL WIC PM CS 12.3)</t>
  </si>
  <si>
    <t>Biochemical assessment is completed per policy. (IL WIC PM CS 5.4)
• Referral hematological data may be used when obtained from a qualified medical professional, reflective of a participant's category and documented in WIC MIS. 
• Deferred only following policy and documented in WIC MIS.</t>
  </si>
  <si>
    <t xml:space="preserve">Nutrition education is offered by appropriate staff: after complete assessment; is category specific; and based on current USDA guidance per policy. (IL WIC PM NE 2.1, 6.1, 11.5) </t>
  </si>
  <si>
    <t xml:space="preserve">Closing the session on positive note. 
• Guide the participant in identifying goals that are simple and attainable (IL WIC PM NE 4.1)
• Participant must be advised of secondary education options (IL WIC PM NE 5.1). </t>
  </si>
  <si>
    <t>WIC Alerts and Notes completed per policy and includes:  (IL WIC PM CS 10.3, NE 4.1)</t>
  </si>
  <si>
    <t>• Alerts</t>
  </si>
  <si>
    <t xml:space="preserve">Certification Visit Education program explanation provided as part of a positive, participant-centered assessment process covering all items listed per policy and documented in WIC MIS. (IL WIC PM NE 4.2, CS 5.1, 7.1, SFD 7.4)                            
• Nutrition Assessment Relationship
• Food Benefits: Supplemental / Key Nutrients
• Certification Periods
• Use of EBT Card / Family Shopping List / Vendor List </t>
  </si>
  <si>
    <t>Food packages are assigned by appropriate staff at Certification, only after a complete nutritional and breastfeeding assessment. (IL WIC PM SFD 7.1) 
• Only medically necessary tailoring can occur during the current benefit issuance period.</t>
  </si>
  <si>
    <t xml:space="preserve">Food packages are prescribed according to policy. (IL WIC PM SFD  7.3-7.5)
• Based on category and age, providing the maximum food package with the allowed foods.
• Reduced food packages prescribed only when requested and rationale documented.
• Provide enhanced food packages to pregnant/breastfeeding multiples, multiple gestations and exclusively breastfeeding dyads.
• Offer nutrition tailoring to meet the medical/nutritional needs and preferences.
•  Fresh infant fruits and vegetables provided with required assessment and education. </t>
  </si>
  <si>
    <t xml:space="preserve">Benefits are issued per policy. (IL WIC PM CS 9.2, SFD 2.3, 7.2, 8.1)
• Issued to the participant at the same time as the notification of Certification. 
• EBT cards must not be preassigned.
• Only HoH is issued the initial EBT card and must be educated on proper use. 
• Agency staff must not override prorated food packages without Department approval.
</t>
  </si>
  <si>
    <t xml:space="preserve">A WIC ID Card must be issued and completed according to policy (IL WIC PM CS 4.3).
• The inside of the card must be completed and reviewed at each certification and as needed including:
     Using the WIC EBT Card
     Participant Rights and Responsibilities
     Service Ending Information
• Replacement card(s) provided when the ID card is lost, damaged, full, the proxy changes, or the card is stolen per policy. </t>
  </si>
  <si>
    <t xml:space="preserve">Applicants must meet criteria for nutrition risk as described in the I-WIC Nutrition Risk Criteria (IL WIC PM CS 5.1). </t>
  </si>
  <si>
    <t>Implement the Department's Nutrition Education Plan (NEP), including breastfeeding promotion and support. (IL WIC PM NE 3.1)
• The Local Agency must submit a completed NEP to the Department by the date specified.</t>
  </si>
  <si>
    <t xml:space="preserve">An appropriate number of nutrition education contacts is made available to all participants. (IL WIC PM NE 1.1, 5.1)
• Must not be provided in the same day as the certification.
• Individuals must not be denied supplemental foods for failure to attend or participate in secondary education visits. </t>
  </si>
  <si>
    <t>Secondary nutrition education must incorporate effective concepts and guidance: pertinent to participant needs; category specific; and based on current USDA guidance.  (IL WIC PM NE 1.1, 2.1, 5.1, 6.1)
• Techniques must engage the learner and promote behavior change.</t>
  </si>
  <si>
    <t xml:space="preserve">Group nutrition education is provided and documented per policy. (IL WIC PM NE 5.1, 5.5)
• Session presented by qualified staff and/or CPA present.
• Department notified prior to use of outside agencies.
• Lesson plans used and kept on file for review.
</t>
  </si>
  <si>
    <t>Individual person and telephone counseling education provided and documented per policy. 
(IL WIC PM NE 5.1, 5.2, 5.4)
• Must include follow-up from the previous contact.</t>
  </si>
  <si>
    <t>Self-study modules (SSM) provided and documented per policy. (IL WIC PM NE 5.1, 5.3)
• SSM contains an evaluation component and is reviewed by staff after participant completes SSM.
• Participant must see a CPA to document nutrition education provided.</t>
  </si>
  <si>
    <t>Internet education provided and documented per policy. (IL WIC PM NE 5.1, 5.4)</t>
  </si>
  <si>
    <t>Medically prescribed formula is prescribed for the allowable conditions. 
(IL WIC PM SFD 5.1, 6.6)</t>
  </si>
  <si>
    <t>Emergency formula policy followed. (IL WIC PM SFD 5.3)
• Donated formula not accepted or issued.
• Formula not returned to store.
• Formula not on-site from a distributor.</t>
  </si>
  <si>
    <t>Local agency follows social media policies for the BFPC program.  (IL WIC PM BFPC 1.2)</t>
  </si>
  <si>
    <t>Local agency follows special equipment policies for the BFPC program.
(IL WIC PM BFPC 1.3)</t>
  </si>
  <si>
    <t xml:space="preserve">b) Adequate time given to complete responsibilities and duties. </t>
  </si>
  <si>
    <t xml:space="preserve">a) Qualified staff is responsible for supervising BFPC (IL WIC PM AD 11.2) </t>
  </si>
  <si>
    <t>Local agency ensures BFPC refers to Local Agency WIC Designated Breastfeeding Expert (DBE) when outside scope of practice. (IL WIC PM BFPC 2.1, AD 11.6)</t>
  </si>
  <si>
    <t>Does not participate in WPP</t>
  </si>
  <si>
    <t>WIC Paraprofessional Program</t>
  </si>
  <si>
    <t>Staffing and Training</t>
  </si>
  <si>
    <t>Local agencies choosing to integrate paraprofessionals into their WIC program must meet minimum staffing requirements (IL WIC PM AD 12.1):
• Staffing must include a Nutrition Coordinator to manage the Paraprofessional Program (IL WIC PM AD 12.2).
• Staff must meet program qualifications (IL WIC PM AD 12.2, 12.3).</t>
  </si>
  <si>
    <t>Local agencies choosing to integrate paraprofessionals into their WIC program must meet minimum training requirements (IL WIC PM 12.1):
• Both initial and ongoing training for both the CPA Assistant and the Nutrition Coordinator must be planned and implemented (IL WIC PM 12.2, 12.3).
• All WIC staff must receive training in the purpose, function, and integration of the approved WIC Paraprofessional Program.</t>
  </si>
  <si>
    <t>Program Management</t>
  </si>
  <si>
    <t>The Nutrition Coordinator must be given adequate time to complete responsibilities and duties (IL WIC PM AD 11.1).
• When Nutrition Coordinator is unavailable a qualified staff is temporarily assigned to supervise CPA Assistants. 
• If an agency contracts with another WIC agency for eligible staff, contracted hours must be adequate for roles and responsibilities (IL WIC PM AD 2.2).
• Separation of duties is followed per policy (IL WIC PM AD 15.3).</t>
  </si>
  <si>
    <t>Required quality assurance is completed, documented and kept on file for review by the Department (IL WIC AD 12.2, 12.4).</t>
  </si>
  <si>
    <t>Review of CPA Assistant Competencies</t>
  </si>
  <si>
    <t xml:space="preserve">Observations and record review of CPA Assistants demonstrates the skills and competencies appropriate for their role and meet policy requirements (IL WIC PM AD 12). </t>
  </si>
  <si>
    <t>WIC Paraprofessional Program Procedure</t>
  </si>
  <si>
    <t>Agency follows their approved WIC Paraprofessional Program procedure. (IL WIC AD 12.1, 12.4)
• WIC Paraprofessional Program policies and local agency specific procedures must be accessible to all WIC staff.
• The Nutrition Coordinator must communicate program status information changes (e.g., terminations, hires) to the Regional Nutritionist Consultant or Program.</t>
  </si>
  <si>
    <t xml:space="preserve">CPA Assistant function in their role based on training, policy and the local agency's approved WIC Paraprofessional Procedure (L WIC PM AD 12.3). Defer to appropriate staff: 
• High risk participants (complex medical, nutrition or breastfeeding problems). 
• Complex social issues. 
• Breastfeeding category changes. 
• Formula changes (Level 1) and WIC Formula and Medical Nutritional Prescriptions. 
• Referrals to HCP to appropriate staff.  
• Complex IWIC issues (e.g., void and re-issues). </t>
  </si>
  <si>
    <t>a) EBT card inventory documented and monitored.</t>
  </si>
  <si>
    <t>b) Actions to effectively deal with unusable, lost or stolen unissued EBT cards.</t>
  </si>
  <si>
    <t xml:space="preserve">a) Mail, home delivery, or special pick up (IL WIC PM SFD 2.3)  </t>
  </si>
  <si>
    <t>b) Over issuance is documented and resolved (IL WIC PM AD 2.4)</t>
  </si>
  <si>
    <t>WIC MIS is fully operational and maintained per State standards. To guarantee performance of WIC MIS is not impeded and functions effectively, Local Agency must ensure: (IL WIC PM AD 2.7, current WIC Contract, Exhibit B)
• The minimum hardware/software, web browsers and bandwidth specifications are met as directed by the Department.
• Local drivers are installed and updated as needed to support the peripheral equipment.</t>
  </si>
  <si>
    <t>a) Agency follows the "WIC MIS User Request" guidance for creating and deleting users per policy.  (IL WIC PM AD 2.7).</t>
  </si>
  <si>
    <t>b) Staff roles are appropriate for job title and credentials. (IL WIC PM AD 2.7)</t>
  </si>
  <si>
    <t>c) All staff who access the WIC MIS complete and comply with initial and annual security training. (IL WIC PM AD 2.7)</t>
  </si>
  <si>
    <t xml:space="preserve">f) Staff only access WIC MIS during normal business hours at approved locations. (IL WIC PM AD 2.7). </t>
  </si>
  <si>
    <t>h) Advise the Department of system disruption and plans for services. (IL WIC PM AD 2.7).</t>
  </si>
  <si>
    <t>In the event of a pandemic, natural, or other disasters, policy followed.  (IL WIC PM AD 14)</t>
  </si>
  <si>
    <t xml:space="preserve">IL WIC Employee Confidentiality and Compliance Statement signed and available for review for all WIC Staff (IL WIC PM AD 15.1). </t>
  </si>
  <si>
    <t>Local agencies implement conflict of interest controls to prevent and detect employee fraud and abuse; sanction and/or disciplinary action taken against WIC employee per policy, if applicable. (IL WIC PM AD 2.7, 15.2 &amp; 15.4)
• Local Agency WIC employee as participant or parent/guardian/caretaker/foster parent
• Local Agency WIC employee as proxy
• Local Agency WIC employee certification of relatives and close friends</t>
  </si>
  <si>
    <t xml:space="preserve">WIC Participant Violations and Sanctions policies followed: (IL WIC PM CS 15.1, SFD 2.3) 
• Local Agency follows policy for reporting possible violations of selling WIC benefits. </t>
  </si>
  <si>
    <t>Agency ensures that WIC Staff are entering &amp; utilizing data to ensure proper service delivery; comply with contractual requirements (including data sharing); and follow system security requirements per policy.  (IL WIC PM AD 2.7, 15.3, current WIC Contract, Exhibit G)</t>
  </si>
  <si>
    <t>d) All actual or suspected instances of information asset misuse, theft, or abuse must be reported per policy. (IL WIC PM AD 15.4)</t>
  </si>
  <si>
    <t>e) All staff comply with Separation of Duties per policy.  (IL WIC PM AD 15.3)</t>
  </si>
  <si>
    <t xml:space="preserve">In order to be eligible to provide WIC services a local agency must follow criteria provided in 7 CFR 246 and current WIC Contract requirements, including: (IL WIC PM AD 2.1)
• Provide ongoing health services free, or at reduced cost, to Illinois residents of areas, or members of populations, with substantial numbers of women, infants, and children at nutritional risk.
• Have the facilities and equipment necessary for the collection of data and retention of records in the provision of WIC services to women, infants, and children.
• Report known or suspected child abuse or neglect to the area office of the Illinois Department of Children and Family Services, in accordance with State and Federal statutes.
• Assure confidentiality is maintained with collection, handling, and disclosure of WIC participant information during all aspects of WIC visit. 
• Announced public policy against smoking in any area where WIC Program functions. </t>
  </si>
  <si>
    <t>Local agency follows state and federal policies and obligations outlined in the current WIC Contract. (IL WIC PM AD 1.1, 14.1, 14.4)</t>
  </si>
  <si>
    <t>WIC Rights and Responsibilities must be reviewed at each Certification. (IL WIC PM CS 1.1, AD 5.1, 7.3)
• Signed by HoH (full signature)
• Documented in WIC MIS
• Read and explained in a language applicants understand</t>
  </si>
  <si>
    <t>b) Breastfeeding exclusivity and total breastfeeding goals met per current WIC contract. 
• WIC contract goals are 15% Exclusivity and 40% Total Breastfeeding.</t>
  </si>
  <si>
    <t>Appropriate referrals are offered and documented in WIC MIS, required referrals include: (IL WIC PM CS 5.1,12.1-12.6).  
• Health care providers;
• Head Start / Early Head Start
• Medicaid (written/printed information provided); 
• Immunizations (screened and referred); 
• Lead (screened and referred); 
• Food assistance programs;
• Drug and harmful substance abuse programs.</t>
  </si>
  <si>
    <t xml:space="preserve">Note: Upon completion of the WIC MEQA review, the Regional Nutritionist Consultant will identify the number of repeat findings in this comment box and under each Department Findings.  </t>
  </si>
  <si>
    <t>Agency has documentation of current annual civil rights training ensuring that all staff and project operations are in compliance with Title VI of Civil Rights Act of 1964 and applicable Federal Regulations concerning Civil Rights. (IL WIC PM AD 7.1)</t>
  </si>
  <si>
    <t>Total Corrective Actions - Local Agency Procedures &amp; QA</t>
  </si>
  <si>
    <t>Total Corrective Actions - Observations &amp; Cert Standards</t>
  </si>
  <si>
    <t xml:space="preserve">All nutrition education contacts must be personalized based on the nutrition assessment, designed to be effective nutrition education interventions, and incorporate regular follow-up, per policy. (IL WIC PM NE 1.1)
• Nutrition education must be thoroughly integrated into participant health care plans, the food prescription, and other program operations.     
• Staff display a positive attitude towards nutrition education and encourage participation in activities.         </t>
  </si>
  <si>
    <t>Nutrition education must be designed to reflect WIC's broad nutrition education goals. (IL WIC PM NE 2.1)</t>
  </si>
  <si>
    <t>Total Corrective Actions - WIC Paraprofessional Program</t>
  </si>
  <si>
    <t>Agencies must maintain minimum staffing roles and requirements to ensure operations are conducted effectively and efficiently (IL WIC PM AD 2.1, 11.1, current WIC Contract).
• If an agency contracts with another WIC agency for eligible staff, contracted hours must be adequate for roles and responsibilities. (IL WIC PM AD 2.2)
• All WIC staff must be given adequate time to complete responsibilities and duties. (IL WIC PM AD 11.1)
• The WIC Coordinator or their designee, must be provided adequate time for this work which is estimated to be at least 25% of a full time equivalent (FTE) or 40 hours/month. (current WIC Contract)
• Staff must meet qualifications for role in WIC. (IL WIC PM AD 11.2 -11.6)</t>
  </si>
  <si>
    <t>•  Providing appropriate referral information and updating, at least annually, the Local Referral List. 
• Obtaining consent, in compliance with confidentiality policy, to make the referral (include any third party platforms (e.g., IRIS) used for referrals).</t>
  </si>
  <si>
    <t>b) BFPC has attended Level 2 USDA Breastfeeding Curriculum Training (Peer Counselor Training) within 6 months of hire.</t>
  </si>
  <si>
    <t>Data used in completing the WIC Nutrition Assessment will impact the quality of the assessment, and potentially eligibility, therefore, anthropometric data used must be (IL WIC PM CS 5.1, 5.3)
• Collected on-site for all applicants using quality and reliable medical-grade equipment;
• Via a hospital/physician statement (paper or communicated verbally with HCP) or electronic medical record within the last 60 days (or less than 14 days for infants); or 
• Local agency referral form or the Illinois WIC Medical Referral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</si>
</sst>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mm/dd/yy;@"/>
  </numFmts>
  <fonts count="32"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color indexed="9"/>
      <name val="Arial"/>
      <family val="2"/>
    </font>
    <font>
      <sz val="10"/>
      <name val="Arial"/>
      <family val="2"/>
    </font>
    <font>
      <sz val="8"/>
      <color indexed="9"/>
      <name val="Arial"/>
      <family val="2"/>
    </font>
    <font>
      <b/>
      <sz val="12"/>
      <color indexed="9"/>
      <name val="Arial"/>
      <family val="2"/>
    </font>
    <font>
      <b/>
      <sz val="10"/>
      <name val="Arial"/>
      <family val="2"/>
    </font>
    <font>
      <sz val="10"/>
      <name val="Arial"/>
      <family val="2"/>
    </font>
    <font>
      <sz val="8"/>
      <name val="Arial"/>
      <family val="2"/>
    </font>
    <font>
      <b/>
      <u/>
      <sz val="10"/>
      <name val="Arial"/>
      <family val="2"/>
    </font>
    <font>
      <b/>
      <sz val="14"/>
      <name val="Arial"/>
      <family val="2"/>
    </font>
    <font>
      <b/>
      <sz val="10"/>
      <color indexed="10"/>
      <name val="Arial"/>
      <family val="2"/>
    </font>
    <font>
      <sz val="9"/>
      <name val="Arial"/>
      <family val="2"/>
    </font>
    <font>
      <b/>
      <sz val="12"/>
      <color indexed="10"/>
      <name val="Arial"/>
      <family val="2"/>
    </font>
    <font>
      <b/>
      <i/>
      <sz val="10"/>
      <name val="Arial"/>
      <family val="2"/>
    </font>
    <font>
      <u/>
      <sz val="8"/>
      <color indexed="12"/>
      <name val="Arial"/>
      <family val="2"/>
    </font>
    <font>
      <sz val="12"/>
      <name val="Arial"/>
      <family val="2"/>
    </font>
    <font>
      <b/>
      <sz val="26"/>
      <name val="Arial"/>
      <family val="2"/>
    </font>
    <font>
      <i/>
      <sz val="10"/>
      <name val="Arial"/>
      <family val="2"/>
    </font>
    <font>
      <sz val="8"/>
      <color rgb="FFFF0000"/>
      <name val="Arial"/>
      <family val="2"/>
    </font>
    <font>
      <sz val="10"/>
      <color indexed="9"/>
      <name val="Arial"/>
      <family val="2"/>
    </font>
    <font>
      <sz val="12"/>
      <color indexed="9"/>
      <name val="Arial"/>
      <family val="2"/>
    </font>
    <font>
      <sz val="11"/>
      <name val="Arial"/>
      <family val="2"/>
    </font>
    <font>
      <b/>
      <sz val="11"/>
      <name val="Arial"/>
      <family val="2"/>
    </font>
    <font>
      <b/>
      <sz val="10"/>
      <color theme="0"/>
      <name val="Arial"/>
      <family val="2"/>
    </font>
    <font>
      <b/>
      <sz val="12"/>
      <color theme="0"/>
      <name val="Arial"/>
      <family val="2"/>
    </font>
    <font>
      <sz val="12"/>
      <color theme="0"/>
      <name val="Arial"/>
      <family val="2"/>
    </font>
    <font>
      <sz val="9"/>
      <color rgb="FFFF0000"/>
      <name val="Arial"/>
      <family val="2"/>
    </font>
  </fonts>
  <fills count="8">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Dashed">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0" borderId="0" applyNumberFormat="0" applyFill="0" applyBorder="0" applyAlignment="0" applyProtection="0">
      <alignment vertical="top"/>
      <protection locked="0"/>
    </xf>
    <xf numFmtId="0" fontId="5" fillId="0" borderId="0"/>
  </cellStyleXfs>
  <cellXfs count="346">
    <xf numFmtId="0" fontId="0" fillId="0" borderId="0" xfId="0"/>
    <xf numFmtId="0" fontId="2" fillId="0" borderId="0" xfId="0" applyFont="1" applyFill="1" applyBorder="1" applyAlignment="1">
      <alignment vertical="top"/>
    </xf>
    <xf numFmtId="0" fontId="4" fillId="0" borderId="0" xfId="0" applyFont="1" applyFill="1" applyBorder="1" applyAlignment="1"/>
    <xf numFmtId="0" fontId="6" fillId="0" borderId="0" xfId="0" applyFont="1" applyFill="1" applyBorder="1" applyAlignment="1"/>
    <xf numFmtId="0" fontId="8" fillId="0" borderId="0" xfId="0" applyFont="1" applyFill="1" applyBorder="1" applyAlignment="1">
      <alignment vertical="top"/>
    </xf>
    <xf numFmtId="0" fontId="10" fillId="0" borderId="0" xfId="0" applyFont="1" applyFill="1" applyBorder="1" applyAlignment="1" applyProtection="1"/>
    <xf numFmtId="0" fontId="15" fillId="0" borderId="1" xfId="0" applyFont="1" applyBorder="1" applyAlignment="1" applyProtection="1">
      <alignment horizontal="center"/>
    </xf>
    <xf numFmtId="9" fontId="16" fillId="3" borderId="1" xfId="0" applyNumberFormat="1" applyFont="1" applyFill="1" applyBorder="1" applyProtection="1"/>
    <xf numFmtId="0" fontId="17" fillId="0" borderId="2" xfId="0" applyFont="1" applyBorder="1" applyAlignment="1" applyProtection="1">
      <alignment horizontal="center"/>
    </xf>
    <xf numFmtId="0" fontId="3" fillId="0" borderId="3" xfId="0" applyFont="1" applyBorder="1" applyProtection="1"/>
    <xf numFmtId="0" fontId="7" fillId="0" borderId="4" xfId="0" applyFont="1" applyFill="1" applyBorder="1" applyProtection="1"/>
    <xf numFmtId="0" fontId="0" fillId="0" borderId="0" xfId="0" applyFill="1" applyBorder="1" applyProtection="1"/>
    <xf numFmtId="0" fontId="4" fillId="0" borderId="5" xfId="0" applyFont="1" applyBorder="1" applyAlignment="1" applyProtection="1">
      <alignment horizontal="center"/>
    </xf>
    <xf numFmtId="0" fontId="20" fillId="0" borderId="0" xfId="0" applyFont="1" applyBorder="1" applyProtection="1"/>
    <xf numFmtId="0" fontId="20" fillId="0" borderId="0" xfId="0" applyFont="1" applyFill="1" applyBorder="1" applyProtection="1"/>
    <xf numFmtId="0" fontId="7" fillId="0" borderId="0" xfId="0" applyFont="1" applyBorder="1" applyProtection="1"/>
    <xf numFmtId="1" fontId="4" fillId="0" borderId="6" xfId="0" applyNumberFormat="1" applyFont="1" applyBorder="1" applyAlignment="1" applyProtection="1">
      <alignment horizontal="center"/>
    </xf>
    <xf numFmtId="0" fontId="16" fillId="0" borderId="0" xfId="0" applyFont="1" applyBorder="1" applyProtection="1"/>
    <xf numFmtId="1" fontId="4" fillId="0" borderId="2" xfId="0" applyNumberFormat="1" applyFont="1" applyBorder="1" applyAlignment="1" applyProtection="1">
      <alignment horizontal="center"/>
    </xf>
    <xf numFmtId="0" fontId="4" fillId="0" borderId="2" xfId="0" applyFont="1" applyFill="1" applyBorder="1" applyAlignment="1" applyProtection="1">
      <alignment horizontal="center"/>
    </xf>
    <xf numFmtId="0" fontId="16" fillId="0" borderId="0" xfId="0" applyFont="1" applyFill="1" applyBorder="1" applyProtection="1"/>
    <xf numFmtId="0" fontId="18" fillId="0" borderId="0" xfId="0" applyFont="1" applyFill="1" applyBorder="1" applyAlignment="1" applyProtection="1">
      <alignment horizontal="right"/>
    </xf>
    <xf numFmtId="0" fontId="0" fillId="0" borderId="7" xfId="0" applyBorder="1"/>
    <xf numFmtId="0" fontId="0" fillId="0" borderId="8" xfId="0" applyBorder="1"/>
    <xf numFmtId="0" fontId="0" fillId="0" borderId="9" xfId="0" applyBorder="1"/>
    <xf numFmtId="0" fontId="0" fillId="0" borderId="10" xfId="0" applyBorder="1"/>
    <xf numFmtId="0" fontId="4" fillId="0" borderId="10" xfId="0" applyFont="1" applyBorder="1" applyAlignment="1">
      <alignment horizontal="right"/>
    </xf>
    <xf numFmtId="0" fontId="7" fillId="0" borderId="11" xfId="0" applyFont="1" applyFill="1" applyBorder="1" applyProtection="1"/>
    <xf numFmtId="0" fontId="16" fillId="0" borderId="11" xfId="0" applyFont="1" applyBorder="1" applyProtection="1"/>
    <xf numFmtId="0" fontId="13" fillId="0" borderId="0" xfId="0" applyFont="1" applyBorder="1"/>
    <xf numFmtId="0" fontId="0" fillId="0" borderId="3" xfId="0" applyBorder="1"/>
    <xf numFmtId="0" fontId="0" fillId="0" borderId="4" xfId="0" applyBorder="1"/>
    <xf numFmtId="0" fontId="0" fillId="0" borderId="12" xfId="0" applyBorder="1"/>
    <xf numFmtId="0" fontId="0" fillId="3" borderId="13" xfId="0" applyFill="1" applyBorder="1" applyProtection="1">
      <protection locked="0"/>
    </xf>
    <xf numFmtId="0" fontId="0" fillId="3" borderId="14" xfId="0" applyFill="1" applyBorder="1" applyProtection="1">
      <protection locked="0"/>
    </xf>
    <xf numFmtId="0" fontId="0" fillId="0" borderId="0" xfId="0" applyBorder="1" applyProtection="1">
      <protection locked="0"/>
    </xf>
    <xf numFmtId="0" fontId="0" fillId="0" borderId="11" xfId="0" applyBorder="1" applyProtection="1">
      <protection locked="0"/>
    </xf>
    <xf numFmtId="0" fontId="7" fillId="0" borderId="0" xfId="0" applyFont="1" applyBorder="1" applyAlignment="1" applyProtection="1">
      <alignment horizontal="right"/>
      <protection locked="0"/>
    </xf>
    <xf numFmtId="0" fontId="4" fillId="0" borderId="0" xfId="0" applyFont="1" applyFill="1" applyBorder="1" applyProtection="1">
      <protection locked="0"/>
    </xf>
    <xf numFmtId="0" fontId="16" fillId="0" borderId="0" xfId="0" applyFont="1" applyBorder="1" applyProtection="1">
      <protection locked="0"/>
    </xf>
    <xf numFmtId="0" fontId="16" fillId="0" borderId="11" xfId="0" applyFont="1" applyBorder="1" applyProtection="1">
      <protection locked="0"/>
    </xf>
    <xf numFmtId="0" fontId="7" fillId="0" borderId="0" xfId="0" applyFont="1" applyFill="1" applyBorder="1" applyProtection="1"/>
    <xf numFmtId="0" fontId="3" fillId="0" borderId="0" xfId="0" applyFont="1" applyBorder="1" applyProtection="1"/>
    <xf numFmtId="0" fontId="17" fillId="0" borderId="0" xfId="0" applyFont="1" applyBorder="1" applyAlignment="1" applyProtection="1">
      <alignment horizontal="center"/>
    </xf>
    <xf numFmtId="0" fontId="4" fillId="0" borderId="0" xfId="0" applyFont="1" applyBorder="1" applyAlignment="1" applyProtection="1">
      <alignment horizontal="center"/>
    </xf>
    <xf numFmtId="164" fontId="2" fillId="0" borderId="0" xfId="0" applyNumberFormat="1" applyFont="1" applyFill="1" applyBorder="1" applyAlignment="1" applyProtection="1">
      <alignment horizontal="right" vertical="top"/>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horizontal="center" vertical="top"/>
    </xf>
    <xf numFmtId="0" fontId="2" fillId="0" borderId="0" xfId="0" applyFont="1" applyFill="1" applyBorder="1" applyAlignment="1" applyProtection="1">
      <alignment vertical="top"/>
    </xf>
    <xf numFmtId="0" fontId="8" fillId="0" borderId="0" xfId="0" applyFont="1" applyFill="1" applyBorder="1" applyAlignment="1" applyProtection="1">
      <alignment vertical="top"/>
    </xf>
    <xf numFmtId="164" fontId="12"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center" vertical="top" wrapText="1"/>
    </xf>
    <xf numFmtId="0" fontId="0" fillId="0" borderId="11" xfId="0" applyBorder="1" applyAlignment="1" applyProtection="1">
      <protection locked="0"/>
    </xf>
    <xf numFmtId="0" fontId="6" fillId="0" borderId="0" xfId="0" applyFont="1" applyFill="1" applyBorder="1" applyAlignment="1" applyProtection="1"/>
    <xf numFmtId="0" fontId="8" fillId="0" borderId="0" xfId="0" applyFont="1" applyFill="1" applyBorder="1" applyAlignment="1" applyProtection="1"/>
    <xf numFmtId="0" fontId="2" fillId="0" borderId="0" xfId="0" applyFont="1" applyFill="1" applyBorder="1" applyAlignment="1" applyProtection="1"/>
    <xf numFmtId="0" fontId="4" fillId="0" borderId="0" xfId="0" applyFont="1" applyFill="1" applyBorder="1" applyAlignment="1" applyProtection="1"/>
    <xf numFmtId="0" fontId="2" fillId="0" borderId="0" xfId="0" applyFont="1" applyFill="1" applyBorder="1" applyAlignment="1" applyProtection="1">
      <alignment wrapText="1"/>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center"/>
    </xf>
    <xf numFmtId="164" fontId="2" fillId="0" borderId="0" xfId="0" applyNumberFormat="1" applyFont="1" applyFill="1" applyBorder="1" applyAlignment="1" applyProtection="1">
      <alignment vertical="top"/>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top"/>
    </xf>
    <xf numFmtId="0" fontId="0" fillId="0" borderId="0" xfId="0" applyAlignment="1" applyProtection="1"/>
    <xf numFmtId="0" fontId="5" fillId="0" borderId="0" xfId="0" applyFont="1" applyProtection="1"/>
    <xf numFmtId="0" fontId="0" fillId="0" borderId="0" xfId="0" applyProtection="1"/>
    <xf numFmtId="0" fontId="4" fillId="0" borderId="0" xfId="0" applyFont="1" applyProtection="1"/>
    <xf numFmtId="0" fontId="1" fillId="0" borderId="0" xfId="0" applyFont="1" applyFill="1" applyBorder="1" applyAlignment="1" applyProtection="1">
      <alignment horizontal="center" vertical="top" wrapText="1"/>
    </xf>
    <xf numFmtId="0" fontId="12" fillId="0" borderId="0" xfId="0" applyFont="1" applyFill="1" applyBorder="1" applyAlignment="1" applyProtection="1">
      <alignment vertical="top"/>
    </xf>
    <xf numFmtId="0" fontId="6"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6"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horizontal="left"/>
    </xf>
    <xf numFmtId="0" fontId="12"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2" fillId="0" borderId="0" xfId="0" applyFont="1" applyFill="1" applyBorder="1" applyAlignment="1" applyProtection="1">
      <alignment horizontal="left" vertical="top"/>
    </xf>
    <xf numFmtId="0" fontId="23" fillId="0" borderId="0" xfId="0" applyFont="1" applyFill="1" applyBorder="1" applyAlignment="1">
      <alignment vertical="top"/>
    </xf>
    <xf numFmtId="0" fontId="1" fillId="0" borderId="0" xfId="0" applyFont="1" applyFill="1" applyBorder="1" applyAlignment="1" applyProtection="1">
      <alignment vertical="top"/>
    </xf>
    <xf numFmtId="164" fontId="1" fillId="0" borderId="1" xfId="0" applyNumberFormat="1" applyFont="1" applyBorder="1" applyAlignment="1">
      <alignment horizontal="righ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164" fontId="1" fillId="0" borderId="1" xfId="0" applyNumberFormat="1" applyFont="1" applyBorder="1" applyAlignment="1">
      <alignment horizontal="right" vertical="top" wrapText="1"/>
    </xf>
    <xf numFmtId="0" fontId="1" fillId="0" borderId="1" xfId="0" applyFont="1" applyBorder="1" applyAlignment="1">
      <alignment vertical="top"/>
    </xf>
    <xf numFmtId="164" fontId="9" fillId="2" borderId="1" xfId="0" applyNumberFormat="1" applyFont="1" applyFill="1" applyBorder="1" applyAlignment="1" applyProtection="1">
      <alignment horizontal="left"/>
    </xf>
    <xf numFmtId="0" fontId="4" fillId="0" borderId="1" xfId="0"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164" fontId="1" fillId="0" borderId="1" xfId="0" applyNumberFormat="1" applyFont="1" applyFill="1" applyBorder="1" applyAlignment="1" applyProtection="1">
      <alignment horizontal="right" vertical="top" wrapText="1"/>
    </xf>
    <xf numFmtId="0" fontId="1" fillId="0" borderId="1" xfId="0" applyFont="1" applyFill="1" applyBorder="1" applyAlignment="1" applyProtection="1">
      <alignment horizontal="left" vertical="top" wrapText="1"/>
    </xf>
    <xf numFmtId="164" fontId="1" fillId="0" borderId="1" xfId="0" applyNumberFormat="1" applyFont="1" applyFill="1" applyBorder="1" applyAlignment="1" applyProtection="1">
      <alignment horizontal="right" vertical="top"/>
    </xf>
    <xf numFmtId="0" fontId="1" fillId="0" borderId="1" xfId="0" applyFont="1" applyFill="1" applyBorder="1" applyAlignment="1" applyProtection="1">
      <alignment vertical="top" wrapText="1"/>
    </xf>
    <xf numFmtId="164" fontId="12" fillId="4" borderId="1" xfId="0" applyNumberFormat="1" applyFont="1" applyFill="1" applyBorder="1" applyAlignment="1" applyProtection="1">
      <alignment horizontal="right" vertical="top"/>
    </xf>
    <xf numFmtId="0" fontId="1" fillId="4" borderId="1" xfId="0" applyFont="1" applyFill="1" applyBorder="1" applyAlignment="1" applyProtection="1">
      <alignment horizontal="left" vertical="top" wrapText="1"/>
    </xf>
    <xf numFmtId="164" fontId="1" fillId="4" borderId="1" xfId="0" applyNumberFormat="1" applyFont="1" applyFill="1" applyBorder="1" applyAlignment="1" applyProtection="1">
      <alignment horizontal="right" vertical="top"/>
    </xf>
    <xf numFmtId="0" fontId="1" fillId="0" borderId="1" xfId="0" applyFont="1" applyBorder="1" applyAlignment="1" applyProtection="1">
      <alignment vertical="top" wrapText="1"/>
    </xf>
    <xf numFmtId="164" fontId="1" fillId="0" borderId="1" xfId="0" applyNumberFormat="1" applyFont="1" applyFill="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top"/>
    </xf>
    <xf numFmtId="0" fontId="24" fillId="0" borderId="0" xfId="0" applyFont="1" applyFill="1" applyBorder="1" applyAlignment="1" applyProtection="1">
      <alignment vertical="top"/>
    </xf>
    <xf numFmtId="164" fontId="1" fillId="0" borderId="0" xfId="0" applyNumberFormat="1" applyFont="1" applyFill="1" applyBorder="1" applyAlignment="1" applyProtection="1">
      <alignment horizontal="right" vertical="top"/>
    </xf>
    <xf numFmtId="0" fontId="1" fillId="0" borderId="25" xfId="0" applyFont="1" applyFill="1" applyBorder="1" applyAlignment="1" applyProtection="1">
      <alignment vertical="top"/>
    </xf>
    <xf numFmtId="0" fontId="4" fillId="0" borderId="22" xfId="0" applyFont="1" applyFill="1" applyBorder="1" applyAlignment="1" applyProtection="1">
      <alignment horizontal="center" vertical="top" wrapText="1"/>
      <protection locked="0"/>
    </xf>
    <xf numFmtId="164" fontId="1" fillId="0" borderId="1" xfId="0" applyNumberFormat="1" applyFont="1" applyBorder="1" applyAlignment="1">
      <alignment vertical="top"/>
    </xf>
    <xf numFmtId="0" fontId="9" fillId="2" borderId="1" xfId="0" applyFont="1" applyFill="1" applyBorder="1" applyAlignment="1" applyProtection="1">
      <alignment wrapText="1"/>
    </xf>
    <xf numFmtId="0" fontId="3" fillId="0" borderId="0" xfId="0" applyFont="1" applyFill="1" applyBorder="1" applyAlignment="1"/>
    <xf numFmtId="0" fontId="9" fillId="0" borderId="0" xfId="0" applyFont="1" applyFill="1" applyBorder="1" applyAlignment="1"/>
    <xf numFmtId="0" fontId="20" fillId="0" borderId="0" xfId="0" applyFont="1" applyFill="1" applyBorder="1" applyAlignment="1">
      <alignment vertical="top"/>
    </xf>
    <xf numFmtId="0" fontId="9" fillId="0" borderId="0" xfId="0" applyFont="1" applyFill="1" applyBorder="1" applyAlignment="1" applyProtection="1"/>
    <xf numFmtId="0" fontId="9" fillId="2" borderId="1" xfId="0" applyFont="1" applyFill="1" applyBorder="1" applyAlignment="1" applyProtection="1">
      <alignment horizontal="center" wrapText="1"/>
    </xf>
    <xf numFmtId="0" fontId="3"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20" fillId="0" borderId="0" xfId="0" applyFont="1" applyFill="1" applyBorder="1" applyAlignment="1" applyProtection="1">
      <alignment vertical="top"/>
    </xf>
    <xf numFmtId="0" fontId="25" fillId="0" borderId="0" xfId="0" applyFont="1" applyFill="1" applyBorder="1" applyAlignment="1" applyProtection="1">
      <alignment vertical="top"/>
    </xf>
    <xf numFmtId="0" fontId="20" fillId="0" borderId="0" xfId="0" applyFont="1" applyFill="1" applyBorder="1" applyAlignment="1" applyProtection="1"/>
    <xf numFmtId="0" fontId="20" fillId="0" borderId="0" xfId="0" applyFont="1" applyFill="1" applyBorder="1" applyAlignment="1" applyProtection="1">
      <alignment horizontal="center" vertical="top" wrapText="1"/>
    </xf>
    <xf numFmtId="0" fontId="25" fillId="0" borderId="0" xfId="0" applyFont="1" applyFill="1" applyBorder="1" applyAlignment="1" applyProtection="1">
      <alignment horizontal="left"/>
    </xf>
    <xf numFmtId="0" fontId="25" fillId="0" borderId="0" xfId="0" applyFont="1" applyFill="1" applyBorder="1" applyAlignment="1" applyProtection="1"/>
    <xf numFmtId="0" fontId="3" fillId="0" borderId="0" xfId="0" applyFont="1" applyFill="1" applyBorder="1" applyAlignment="1" applyProtection="1"/>
    <xf numFmtId="0" fontId="29" fillId="0" borderId="0" xfId="0" applyFont="1" applyFill="1" applyBorder="1" applyAlignment="1" applyProtection="1"/>
    <xf numFmtId="0" fontId="30" fillId="0" borderId="0" xfId="0" applyFont="1" applyFill="1" applyBorder="1" applyAlignment="1" applyProtection="1"/>
    <xf numFmtId="0" fontId="28" fillId="0" borderId="0" xfId="0" applyFont="1" applyFill="1" applyBorder="1" applyAlignment="1" applyProtection="1"/>
    <xf numFmtId="0" fontId="9" fillId="0" borderId="0" xfId="0" applyFont="1" applyFill="1" applyBorder="1" applyAlignment="1" applyProtection="1">
      <alignment horizontal="left"/>
    </xf>
    <xf numFmtId="0" fontId="1" fillId="0" borderId="26" xfId="0" applyFont="1" applyFill="1" applyBorder="1" applyAlignment="1" applyProtection="1">
      <alignment vertical="top" wrapText="1"/>
    </xf>
    <xf numFmtId="0" fontId="9" fillId="2" borderId="1" xfId="0" applyFont="1" applyFill="1" applyBorder="1" applyAlignment="1" applyProtection="1"/>
    <xf numFmtId="0" fontId="4" fillId="0" borderId="1" xfId="0" applyFont="1" applyFill="1" applyBorder="1" applyAlignment="1" applyProtection="1">
      <alignment horizontal="center" wrapText="1"/>
    </xf>
    <xf numFmtId="0" fontId="9" fillId="2" borderId="1" xfId="0" applyFont="1" applyFill="1" applyBorder="1" applyAlignment="1" applyProtection="1">
      <alignment horizontal="center"/>
    </xf>
    <xf numFmtId="0" fontId="2" fillId="0" borderId="1" xfId="0" applyFont="1" applyFill="1" applyBorder="1" applyAlignment="1" applyProtection="1">
      <alignment vertical="top"/>
    </xf>
    <xf numFmtId="0" fontId="1" fillId="0" borderId="26" xfId="0" applyFont="1" applyFill="1" applyBorder="1" applyAlignment="1" applyProtection="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25" fillId="2" borderId="1" xfId="0" applyFont="1" applyFill="1" applyBorder="1" applyAlignment="1" applyProtection="1">
      <alignment horizontal="center" wrapText="1"/>
    </xf>
    <xf numFmtId="0" fontId="25" fillId="2" borderId="1" xfId="0" applyFont="1" applyFill="1" applyBorder="1" applyAlignment="1" applyProtection="1">
      <alignment horizontal="center"/>
    </xf>
    <xf numFmtId="0" fontId="2" fillId="0" borderId="1" xfId="0" applyFont="1" applyFill="1" applyBorder="1" applyAlignment="1" applyProtection="1">
      <alignment horizontal="center" vertical="top" wrapText="1"/>
    </xf>
    <xf numFmtId="0" fontId="2" fillId="0" borderId="1" xfId="0" applyFont="1" applyFill="1" applyBorder="1" applyAlignment="1" applyProtection="1">
      <alignment horizontal="center" vertical="top"/>
    </xf>
    <xf numFmtId="164" fontId="9" fillId="2" borderId="26" xfId="0" applyNumberFormat="1" applyFont="1" applyFill="1" applyBorder="1" applyAlignment="1" applyProtection="1">
      <alignment horizontal="left"/>
    </xf>
    <xf numFmtId="0" fontId="1" fillId="0" borderId="22" xfId="0" applyFont="1" applyFill="1" applyBorder="1" applyAlignment="1">
      <alignment horizontal="center" vertical="top" wrapText="1"/>
    </xf>
    <xf numFmtId="0" fontId="2" fillId="0" borderId="22" xfId="0" applyFont="1" applyFill="1" applyBorder="1" applyAlignment="1">
      <alignment horizontal="center" vertical="top"/>
    </xf>
    <xf numFmtId="0" fontId="9" fillId="2" borderId="24" xfId="0" applyFont="1" applyFill="1" applyBorder="1" applyAlignment="1" applyProtection="1">
      <alignment horizontal="center"/>
    </xf>
    <xf numFmtId="0" fontId="9" fillId="2" borderId="24" xfId="0" applyFont="1" applyFill="1" applyBorder="1" applyAlignment="1" applyProtection="1"/>
    <xf numFmtId="0" fontId="27" fillId="0" borderId="1" xfId="0" applyFont="1" applyFill="1" applyBorder="1" applyAlignment="1" applyProtection="1">
      <alignment horizontal="center" vertical="top"/>
    </xf>
    <xf numFmtId="0" fontId="26" fillId="0" borderId="1" xfId="0" applyFont="1" applyFill="1" applyBorder="1" applyAlignment="1" applyProtection="1">
      <alignment horizontal="center" vertical="top"/>
    </xf>
    <xf numFmtId="0" fontId="4" fillId="0" borderId="1" xfId="0" applyFont="1" applyFill="1" applyBorder="1" applyAlignment="1" applyProtection="1">
      <alignment horizontal="center" vertical="top"/>
    </xf>
    <xf numFmtId="0" fontId="1" fillId="0" borderId="1" xfId="0" applyFont="1" applyFill="1" applyBorder="1" applyAlignment="1" applyProtection="1">
      <alignment horizontal="left" vertical="top" wrapText="1"/>
      <protection locked="0"/>
    </xf>
    <xf numFmtId="164" fontId="9" fillId="2" borderId="1" xfId="0" applyNumberFormat="1" applyFont="1" applyFill="1" applyBorder="1" applyAlignment="1" applyProtection="1"/>
    <xf numFmtId="0" fontId="6" fillId="2" borderId="1" xfId="0" applyFont="1" applyFill="1" applyBorder="1" applyAlignment="1" applyProtection="1">
      <alignment horizontal="center" wrapText="1"/>
    </xf>
    <xf numFmtId="164" fontId="9" fillId="2" borderId="3" xfId="0" applyNumberFormat="1" applyFont="1" applyFill="1" applyBorder="1" applyAlignment="1" applyProtection="1"/>
    <xf numFmtId="0" fontId="9" fillId="2" borderId="4" xfId="0" applyFont="1" applyFill="1" applyBorder="1" applyAlignment="1" applyProtection="1">
      <alignment wrapText="1"/>
    </xf>
    <xf numFmtId="0" fontId="6" fillId="2" borderId="4" xfId="0" applyFont="1" applyFill="1" applyBorder="1" applyAlignment="1" applyProtection="1">
      <alignment horizontal="center" wrapText="1"/>
    </xf>
    <xf numFmtId="0" fontId="9" fillId="2" borderId="4" xfId="0" applyFont="1" applyFill="1" applyBorder="1" applyAlignment="1" applyProtection="1">
      <alignment horizontal="center"/>
    </xf>
    <xf numFmtId="0" fontId="9" fillId="2" borderId="27" xfId="0" applyFont="1" applyFill="1" applyBorder="1" applyAlignment="1" applyProtection="1">
      <alignment horizontal="center"/>
    </xf>
    <xf numFmtId="0" fontId="1" fillId="0" borderId="22"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xf>
    <xf numFmtId="0" fontId="6" fillId="2" borderId="1" xfId="0" applyFont="1" applyFill="1" applyBorder="1" applyAlignment="1" applyProtection="1"/>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top"/>
    </xf>
    <xf numFmtId="0" fontId="2" fillId="6" borderId="1" xfId="0" applyFont="1" applyFill="1" applyBorder="1" applyAlignment="1" applyProtection="1">
      <alignment horizontal="center" vertical="top"/>
    </xf>
    <xf numFmtId="0" fontId="2" fillId="6" borderId="1" xfId="0" applyFont="1" applyFill="1" applyBorder="1" applyAlignment="1" applyProtection="1">
      <alignment vertical="top"/>
    </xf>
    <xf numFmtId="0" fontId="7" fillId="0" borderId="1" xfId="0" applyFont="1" applyBorder="1" applyAlignment="1" applyProtection="1">
      <alignment vertical="top"/>
    </xf>
    <xf numFmtId="0" fontId="6" fillId="2" borderId="1" xfId="0" applyFont="1" applyFill="1" applyBorder="1" applyAlignment="1" applyProtection="1">
      <alignment wrapText="1"/>
    </xf>
    <xf numFmtId="0" fontId="0" fillId="0" borderId="0" xfId="0" applyBorder="1" applyAlignment="1" applyProtection="1">
      <alignment horizontal="center" vertical="top"/>
    </xf>
    <xf numFmtId="0" fontId="9" fillId="2" borderId="1" xfId="0" applyFont="1" applyFill="1" applyBorder="1" applyAlignment="1" applyProtection="1">
      <alignment horizontal="center" vertical="top" wrapText="1"/>
    </xf>
    <xf numFmtId="0" fontId="9" fillId="2"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9" fillId="2" borderId="1" xfId="0" applyFont="1" applyFill="1" applyBorder="1" applyAlignment="1" applyProtection="1">
      <alignment horizontal="center" vertical="top"/>
    </xf>
    <xf numFmtId="0" fontId="9" fillId="2" borderId="1" xfId="0" applyFont="1" applyFill="1" applyBorder="1" applyAlignment="1" applyProtection="1">
      <alignment vertical="top"/>
    </xf>
    <xf numFmtId="0" fontId="11" fillId="0" borderId="1" xfId="0" applyFont="1" applyFill="1" applyBorder="1" applyAlignment="1" applyProtection="1">
      <alignment horizontal="center" vertical="top" wrapText="1"/>
    </xf>
    <xf numFmtId="0" fontId="1" fillId="0" borderId="1" xfId="2" applyFont="1" applyFill="1" applyBorder="1" applyAlignment="1" applyProtection="1">
      <alignment horizontal="left" vertical="top" wrapText="1"/>
      <protection locked="0"/>
    </xf>
    <xf numFmtId="0" fontId="0" fillId="0" borderId="0" xfId="0" applyBorder="1" applyAlignment="1" applyProtection="1">
      <alignment vertical="top"/>
    </xf>
    <xf numFmtId="0" fontId="4" fillId="0" borderId="1" xfId="0" applyFont="1" applyFill="1" applyBorder="1" applyAlignment="1" applyProtection="1">
      <alignment vertical="top" wrapText="1"/>
    </xf>
    <xf numFmtId="0" fontId="12" fillId="0" borderId="1" xfId="0" applyFont="1" applyFill="1" applyBorder="1" applyAlignment="1" applyProtection="1">
      <alignment horizontal="center" vertical="top"/>
    </xf>
    <xf numFmtId="0" fontId="12" fillId="0" borderId="1" xfId="0" applyFont="1" applyFill="1" applyBorder="1" applyAlignment="1" applyProtection="1">
      <alignment horizontal="center" vertical="top" wrapText="1"/>
    </xf>
    <xf numFmtId="0" fontId="29" fillId="2" borderId="1" xfId="0" applyFont="1" applyFill="1" applyBorder="1" applyAlignment="1" applyProtection="1">
      <alignment horizontal="center"/>
    </xf>
    <xf numFmtId="0" fontId="29" fillId="2" borderId="1" xfId="0" applyFont="1" applyFill="1" applyBorder="1" applyAlignment="1" applyProtection="1"/>
    <xf numFmtId="0" fontId="29" fillId="2" borderId="1" xfId="0" applyFont="1" applyFill="1" applyBorder="1" applyAlignment="1" applyProtection="1">
      <alignment wrapText="1"/>
    </xf>
    <xf numFmtId="0" fontId="1" fillId="0" borderId="1" xfId="0" applyFont="1" applyFill="1" applyBorder="1" applyAlignment="1" applyProtection="1">
      <alignment horizontal="center" vertical="top"/>
    </xf>
    <xf numFmtId="0" fontId="29" fillId="2" borderId="1" xfId="0" applyFont="1" applyFill="1" applyBorder="1" applyAlignment="1" applyProtection="1">
      <alignment horizontal="center" wrapText="1"/>
    </xf>
    <xf numFmtId="164" fontId="29" fillId="2" borderId="1" xfId="0" applyNumberFormat="1" applyFont="1" applyFill="1" applyBorder="1" applyAlignment="1" applyProtection="1">
      <alignment horizontal="left"/>
    </xf>
    <xf numFmtId="0" fontId="1" fillId="0" borderId="0" xfId="0" applyFont="1" applyBorder="1" applyAlignment="1" applyProtection="1">
      <alignment horizontal="center" vertical="top"/>
    </xf>
    <xf numFmtId="0" fontId="4" fillId="0" borderId="26" xfId="0" applyFont="1" applyFill="1" applyBorder="1" applyAlignment="1" applyProtection="1">
      <alignment horizontal="center" vertical="top"/>
    </xf>
    <xf numFmtId="0" fontId="9" fillId="2" borderId="22" xfId="0" applyFont="1" applyFill="1" applyBorder="1" applyAlignment="1" applyProtection="1">
      <alignment horizontal="center"/>
    </xf>
    <xf numFmtId="0" fontId="1" fillId="0" borderId="26" xfId="0" applyFont="1" applyFill="1" applyBorder="1" applyAlignment="1" applyProtection="1">
      <alignment horizontal="center" vertical="top" wrapText="1"/>
    </xf>
    <xf numFmtId="0" fontId="9" fillId="2" borderId="23" xfId="0" applyFont="1" applyFill="1" applyBorder="1" applyAlignment="1" applyProtection="1">
      <alignment horizontal="center"/>
    </xf>
    <xf numFmtId="0" fontId="1" fillId="0" borderId="26" xfId="0" applyFont="1" applyFill="1" applyBorder="1" applyAlignment="1" applyProtection="1">
      <alignment vertical="top"/>
    </xf>
    <xf numFmtId="0" fontId="9" fillId="2" borderId="22" xfId="0" applyFont="1" applyFill="1" applyBorder="1" applyAlignment="1" applyProtection="1">
      <alignment horizontal="center" vertical="top"/>
    </xf>
    <xf numFmtId="164" fontId="14" fillId="0" borderId="1" xfId="0" applyNumberFormat="1" applyFont="1" applyFill="1" applyBorder="1" applyAlignment="1" applyProtection="1">
      <alignment horizontal="center"/>
      <protection locked="0"/>
    </xf>
    <xf numFmtId="0" fontId="4" fillId="2" borderId="1" xfId="0" applyFont="1" applyFill="1" applyBorder="1" applyAlignment="1" applyProtection="1">
      <alignment horizontal="center" wrapText="1"/>
    </xf>
    <xf numFmtId="0" fontId="14" fillId="0" borderId="26" xfId="0" applyFont="1" applyFill="1" applyBorder="1" applyAlignment="1" applyProtection="1">
      <alignment wrapText="1"/>
    </xf>
    <xf numFmtId="0" fontId="4" fillId="0" borderId="24" xfId="0" applyFont="1" applyFill="1" applyBorder="1" applyAlignment="1" applyProtection="1">
      <alignment horizontal="center" wrapText="1"/>
    </xf>
    <xf numFmtId="0" fontId="4" fillId="0" borderId="24" xfId="0" applyFont="1" applyFill="1" applyBorder="1" applyAlignment="1" applyProtection="1"/>
    <xf numFmtId="0" fontId="7" fillId="0" borderId="26" xfId="0" applyFont="1" applyFill="1" applyBorder="1" applyAlignment="1" applyProtection="1">
      <alignment horizontal="center" vertical="top"/>
    </xf>
    <xf numFmtId="0" fontId="4" fillId="2" borderId="22" xfId="0" applyFont="1" applyFill="1" applyBorder="1" applyAlignment="1" applyProtection="1">
      <alignment horizontal="center" vertical="top" wrapText="1"/>
    </xf>
    <xf numFmtId="0" fontId="7" fillId="0" borderId="1" xfId="0" applyFont="1" applyFill="1" applyBorder="1" applyAlignment="1" applyProtection="1">
      <alignment horizontal="left" vertical="top"/>
    </xf>
    <xf numFmtId="0" fontId="12" fillId="0" borderId="26" xfId="0" applyFont="1" applyFill="1" applyBorder="1" applyAlignment="1" applyProtection="1">
      <alignment horizontal="center" vertical="top"/>
    </xf>
    <xf numFmtId="0" fontId="2" fillId="0" borderId="26" xfId="0" applyFont="1" applyFill="1" applyBorder="1" applyAlignment="1" applyProtection="1">
      <alignment vertical="top"/>
    </xf>
    <xf numFmtId="0" fontId="2" fillId="6" borderId="22" xfId="0" applyFont="1" applyFill="1" applyBorder="1" applyAlignment="1" applyProtection="1">
      <alignment horizontal="center" vertical="top"/>
    </xf>
    <xf numFmtId="0" fontId="12" fillId="0" borderId="26" xfId="0" applyFont="1" applyFill="1" applyBorder="1" applyAlignment="1" applyProtection="1">
      <alignment horizontal="center" vertical="top" wrapText="1"/>
    </xf>
    <xf numFmtId="0" fontId="2" fillId="0" borderId="22" xfId="0" applyFont="1" applyFill="1" applyBorder="1" applyAlignment="1" applyProtection="1">
      <alignment vertical="top"/>
    </xf>
    <xf numFmtId="0" fontId="11" fillId="0" borderId="26" xfId="0" applyFont="1" applyFill="1" applyBorder="1" applyAlignment="1" applyProtection="1">
      <alignment horizontal="center" vertical="top" wrapText="1"/>
    </xf>
    <xf numFmtId="0" fontId="6" fillId="2" borderId="1" xfId="0" applyFont="1" applyFill="1" applyBorder="1" applyAlignment="1" applyProtection="1">
      <alignment horizontal="left" wrapText="1"/>
    </xf>
    <xf numFmtId="0" fontId="6" fillId="2" borderId="24" xfId="0" applyFont="1" applyFill="1" applyBorder="1" applyAlignment="1" applyProtection="1">
      <alignment horizontal="center"/>
    </xf>
    <xf numFmtId="0" fontId="1" fillId="4" borderId="1" xfId="0" applyFont="1" applyFill="1" applyBorder="1" applyAlignment="1" applyProtection="1">
      <alignment horizontal="left" vertical="top" wrapText="1"/>
      <protection locked="0"/>
    </xf>
    <xf numFmtId="0" fontId="4" fillId="2" borderId="1" xfId="0" applyFont="1" applyFill="1" applyBorder="1" applyAlignment="1" applyProtection="1"/>
    <xf numFmtId="0" fontId="1" fillId="4" borderId="1" xfId="2" applyFont="1"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center" vertical="top"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wrapText="1"/>
    </xf>
    <xf numFmtId="0" fontId="4"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wrapText="1"/>
    </xf>
    <xf numFmtId="0" fontId="1" fillId="0" borderId="1" xfId="2" applyFont="1" applyBorder="1" applyAlignment="1" applyProtection="1">
      <alignment horizontal="left" vertical="top" wrapText="1"/>
      <protection locked="0"/>
    </xf>
    <xf numFmtId="0" fontId="1" fillId="2" borderId="1" xfId="2" applyFont="1" applyFill="1" applyBorder="1" applyAlignment="1" applyProtection="1">
      <alignment horizontal="left" wrapText="1"/>
    </xf>
    <xf numFmtId="0" fontId="28" fillId="2" borderId="1" xfId="0" applyFont="1" applyFill="1" applyBorder="1" applyAlignment="1" applyProtection="1">
      <alignment horizontal="center"/>
    </xf>
    <xf numFmtId="0" fontId="28" fillId="2" borderId="1" xfId="0" applyFont="1" applyFill="1" applyBorder="1" applyAlignment="1" applyProtection="1">
      <alignment horizontal="center" wrapText="1"/>
    </xf>
    <xf numFmtId="0" fontId="4" fillId="2" borderId="1" xfId="0" applyFont="1" applyFill="1" applyBorder="1" applyAlignment="1" applyProtection="1">
      <alignment horizontal="left"/>
    </xf>
    <xf numFmtId="0" fontId="1" fillId="0" borderId="1" xfId="0" applyFont="1" applyFill="1" applyBorder="1" applyAlignment="1" applyProtection="1">
      <alignment vertical="top"/>
      <protection locked="0"/>
    </xf>
    <xf numFmtId="0" fontId="1" fillId="0" borderId="0" xfId="0" applyFont="1" applyFill="1" applyBorder="1" applyAlignment="1" applyProtection="1">
      <alignment horizontal="left" vertical="top" wrapText="1"/>
    </xf>
    <xf numFmtId="0" fontId="4" fillId="0" borderId="1" xfId="0" applyFont="1" applyFill="1" applyBorder="1" applyAlignment="1" applyProtection="1">
      <alignment horizontal="left"/>
    </xf>
    <xf numFmtId="0" fontId="4" fillId="0" borderId="1" xfId="0" applyFont="1" applyFill="1" applyBorder="1" applyAlignment="1" applyProtection="1">
      <alignment horizontal="left" wrapText="1"/>
    </xf>
    <xf numFmtId="164" fontId="1" fillId="0" borderId="0" xfId="0" applyNumberFormat="1" applyFont="1" applyFill="1" applyBorder="1" applyAlignment="1" applyProtection="1">
      <alignment vertical="top"/>
    </xf>
    <xf numFmtId="0" fontId="2" fillId="0" borderId="1" xfId="0" applyFont="1" applyFill="1" applyBorder="1" applyAlignment="1">
      <alignment horizontal="center" vertical="top"/>
    </xf>
    <xf numFmtId="0" fontId="1" fillId="0" borderId="0" xfId="0" applyFont="1"/>
    <xf numFmtId="0" fontId="20" fillId="0" borderId="0" xfId="0" applyFont="1" applyFill="1" applyBorder="1" applyAlignment="1" applyProtection="1">
      <alignment wrapText="1"/>
    </xf>
    <xf numFmtId="0" fontId="1" fillId="0" borderId="1" xfId="0" applyFont="1" applyBorder="1" applyAlignment="1">
      <alignment horizontal="right" vertical="top" wrapText="1"/>
    </xf>
    <xf numFmtId="0" fontId="31" fillId="0" borderId="1" xfId="0" applyFont="1" applyBorder="1" applyAlignment="1">
      <alignment vertical="top" wrapText="1"/>
    </xf>
    <xf numFmtId="0" fontId="31" fillId="0" borderId="0" xfId="0" applyFont="1" applyAlignment="1">
      <alignment horizontal="left" vertical="top" wrapText="1"/>
    </xf>
    <xf numFmtId="164" fontId="1" fillId="0" borderId="24" xfId="0" applyNumberFormat="1" applyFont="1" applyFill="1" applyBorder="1" applyAlignment="1" applyProtection="1">
      <alignment horizontal="right" vertical="top"/>
    </xf>
    <xf numFmtId="0" fontId="1" fillId="0" borderId="15" xfId="0" applyFont="1" applyFill="1" applyBorder="1" applyAlignment="1" applyProtection="1">
      <alignment vertical="top" wrapText="1"/>
    </xf>
    <xf numFmtId="0" fontId="1" fillId="0" borderId="20" xfId="0" applyFont="1" applyFill="1" applyBorder="1" applyAlignment="1" applyProtection="1">
      <alignment vertical="top" wrapText="1"/>
    </xf>
    <xf numFmtId="164" fontId="1" fillId="0" borderId="20" xfId="0" applyNumberFormat="1" applyFont="1" applyFill="1" applyBorder="1" applyAlignment="1" applyProtection="1">
      <alignment horizontal="right" vertical="top"/>
    </xf>
    <xf numFmtId="0" fontId="3" fillId="0" borderId="1" xfId="0" applyFont="1" applyFill="1" applyBorder="1" applyAlignment="1" applyProtection="1">
      <alignment horizontal="center"/>
    </xf>
    <xf numFmtId="0" fontId="3" fillId="0" borderId="1" xfId="0" applyFont="1" applyFill="1" applyBorder="1" applyAlignment="1" applyProtection="1"/>
    <xf numFmtId="0" fontId="3" fillId="0" borderId="0" xfId="0" applyFont="1" applyFill="1" applyBorder="1" applyAlignment="1" applyProtection="1">
      <alignment horizontal="left"/>
    </xf>
    <xf numFmtId="0" fontId="0" fillId="0" borderId="10" xfId="0" applyBorder="1" applyAlignment="1">
      <alignment horizontal="right"/>
    </xf>
    <xf numFmtId="0" fontId="0" fillId="0" borderId="0" xfId="0" applyBorder="1" applyAlignment="1">
      <alignment horizontal="right"/>
    </xf>
    <xf numFmtId="0" fontId="19" fillId="0" borderId="0" xfId="1" applyBorder="1" applyAlignment="1" applyProtection="1">
      <protection locked="0"/>
    </xf>
    <xf numFmtId="0" fontId="0" fillId="0" borderId="0" xfId="0" applyBorder="1"/>
    <xf numFmtId="0" fontId="0" fillId="0" borderId="11" xfId="0" applyBorder="1"/>
    <xf numFmtId="0" fontId="4" fillId="0" borderId="14" xfId="0" applyFont="1" applyFill="1" applyBorder="1" applyAlignment="1" applyProtection="1">
      <alignment horizontal="center" wrapText="1"/>
    </xf>
    <xf numFmtId="0" fontId="4" fillId="0" borderId="14" xfId="0" applyFont="1" applyFill="1" applyBorder="1" applyAlignment="1" applyProtection="1">
      <alignment horizontal="center"/>
    </xf>
    <xf numFmtId="0" fontId="2" fillId="0" borderId="14" xfId="0" applyFont="1" applyFill="1" applyBorder="1" applyAlignment="1" applyProtection="1">
      <alignment horizontal="center"/>
    </xf>
    <xf numFmtId="0" fontId="1" fillId="0" borderId="14" xfId="0" applyFont="1" applyFill="1" applyBorder="1" applyAlignment="1" applyProtection="1"/>
    <xf numFmtId="0" fontId="1" fillId="0" borderId="29" xfId="0" applyFont="1" applyFill="1" applyBorder="1" applyAlignment="1" applyProtection="1"/>
    <xf numFmtId="0" fontId="9" fillId="0" borderId="1" xfId="0" applyFont="1" applyFill="1" applyBorder="1" applyAlignment="1" applyProtection="1">
      <alignment horizontal="center"/>
    </xf>
    <xf numFmtId="0" fontId="1" fillId="2" borderId="1" xfId="0" applyFont="1" applyFill="1" applyBorder="1" applyAlignment="1" applyProtection="1">
      <alignment horizontal="left" vertical="top" wrapText="1"/>
    </xf>
    <xf numFmtId="0" fontId="2" fillId="0" borderId="1"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0" fontId="1" fillId="0" borderId="22" xfId="0" applyFont="1" applyBorder="1" applyAlignment="1">
      <alignment horizontal="left" vertical="top" wrapText="1"/>
    </xf>
    <xf numFmtId="0" fontId="1" fillId="0" borderId="1" xfId="0" applyFont="1" applyFill="1" applyBorder="1" applyAlignment="1" applyProtection="1">
      <alignment wrapText="1"/>
    </xf>
    <xf numFmtId="0" fontId="9" fillId="0" borderId="1" xfId="0" applyFont="1" applyFill="1" applyBorder="1" applyAlignment="1" applyProtection="1"/>
    <xf numFmtId="0" fontId="9" fillId="0" borderId="24" xfId="0" applyFont="1" applyFill="1" applyBorder="1" applyAlignment="1" applyProtection="1">
      <alignment horizontal="center"/>
    </xf>
    <xf numFmtId="0" fontId="4" fillId="0" borderId="29" xfId="0" applyFont="1" applyFill="1" applyBorder="1" applyAlignment="1" applyProtection="1">
      <alignment horizontal="left" vertical="top"/>
    </xf>
    <xf numFmtId="0" fontId="1" fillId="2" borderId="1" xfId="0" applyFont="1" applyFill="1" applyBorder="1" applyAlignment="1" applyProtection="1">
      <alignment horizontal="left" vertical="top"/>
    </xf>
    <xf numFmtId="0" fontId="4" fillId="0" borderId="24" xfId="0" applyFont="1" applyFill="1" applyBorder="1" applyAlignment="1" applyProtection="1">
      <alignment horizontal="left"/>
    </xf>
    <xf numFmtId="0" fontId="1" fillId="2" borderId="1" xfId="0" applyFont="1" applyFill="1" applyBorder="1" applyAlignment="1" applyProtection="1"/>
    <xf numFmtId="0" fontId="1" fillId="2" borderId="1" xfId="0" applyFont="1" applyFill="1" applyBorder="1" applyAlignment="1" applyProtection="1">
      <alignment horizontal="center" vertical="top" wrapText="1"/>
    </xf>
    <xf numFmtId="0" fontId="1" fillId="2" borderId="1" xfId="0" applyFont="1" applyFill="1" applyBorder="1" applyAlignment="1" applyProtection="1">
      <alignment horizontal="left" vertical="top" wrapText="1"/>
    </xf>
    <xf numFmtId="0" fontId="4" fillId="2" borderId="24" xfId="0" applyFont="1" applyFill="1" applyBorder="1" applyAlignment="1" applyProtection="1">
      <alignment horizontal="left" wrapText="1"/>
    </xf>
    <xf numFmtId="0" fontId="1" fillId="0" borderId="1" xfId="0" applyFont="1" applyFill="1" applyBorder="1" applyAlignment="1">
      <alignment horizontal="left" vertical="top" wrapText="1"/>
    </xf>
    <xf numFmtId="0" fontId="3" fillId="2" borderId="1" xfId="0" applyFont="1" applyFill="1" applyBorder="1" applyAlignment="1" applyProtection="1">
      <alignment horizontal="left" wrapText="1"/>
    </xf>
    <xf numFmtId="0" fontId="1" fillId="0" borderId="0" xfId="0" applyFont="1" applyAlignment="1">
      <alignment wrapText="1"/>
    </xf>
    <xf numFmtId="0" fontId="1" fillId="0" borderId="0" xfId="0" applyFont="1" applyAlignment="1" applyProtection="1">
      <alignment horizontal="left" wrapText="1"/>
    </xf>
    <xf numFmtId="0" fontId="1" fillId="0" borderId="1" xfId="0" applyFont="1" applyBorder="1" applyAlignment="1">
      <alignment wrapText="1"/>
    </xf>
    <xf numFmtId="0" fontId="1" fillId="0" borderId="26" xfId="0" applyFont="1" applyBorder="1" applyAlignment="1">
      <alignmen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wrapText="1"/>
    </xf>
    <xf numFmtId="0" fontId="1" fillId="0" borderId="1" xfId="0" applyFont="1" applyFill="1" applyBorder="1" applyAlignment="1" applyProtection="1">
      <alignment vertical="top" wrapText="1"/>
      <protection locked="0"/>
    </xf>
    <xf numFmtId="0" fontId="4" fillId="2" borderId="4" xfId="0" applyFont="1" applyFill="1" applyBorder="1" applyAlignment="1" applyProtection="1"/>
    <xf numFmtId="0" fontId="4" fillId="2" borderId="12" xfId="0" applyFont="1" applyFill="1" applyBorder="1" applyAlignment="1" applyProtection="1"/>
    <xf numFmtId="0" fontId="1" fillId="0" borderId="14" xfId="0" applyFont="1" applyFill="1" applyBorder="1" applyAlignment="1" applyProtection="1">
      <alignment wrapText="1"/>
    </xf>
    <xf numFmtId="0" fontId="4" fillId="0" borderId="24" xfId="0" applyFont="1" applyFill="1" applyBorder="1" applyAlignment="1" applyProtection="1">
      <alignment wrapText="1"/>
    </xf>
    <xf numFmtId="0" fontId="4" fillId="2" borderId="4" xfId="0" applyFont="1" applyFill="1" applyBorder="1" applyAlignment="1" applyProtection="1">
      <alignment wrapText="1"/>
    </xf>
    <xf numFmtId="0" fontId="1" fillId="0" borderId="29" xfId="0" applyFont="1" applyFill="1" applyBorder="1" applyAlignment="1" applyProtection="1">
      <alignment wrapText="1"/>
    </xf>
    <xf numFmtId="0" fontId="4" fillId="2" borderId="12" xfId="0" applyFont="1" applyFill="1" applyBorder="1" applyAlignment="1" applyProtection="1">
      <alignment wrapText="1"/>
    </xf>
    <xf numFmtId="0" fontId="19" fillId="0" borderId="0" xfId="1" applyBorder="1" applyAlignment="1" applyProtection="1"/>
    <xf numFmtId="0" fontId="4" fillId="0" borderId="2" xfId="0" applyFont="1" applyBorder="1" applyAlignment="1">
      <alignment horizontal="center" vertical="center"/>
    </xf>
    <xf numFmtId="0" fontId="21" fillId="0" borderId="10" xfId="0" applyFont="1" applyBorder="1" applyAlignment="1">
      <alignment horizontal="center"/>
    </xf>
    <xf numFmtId="0" fontId="21" fillId="0" borderId="0" xfId="0" applyFont="1" applyBorder="1" applyAlignment="1">
      <alignment horizontal="center"/>
    </xf>
    <xf numFmtId="0" fontId="21" fillId="0" borderId="11" xfId="0" applyFont="1" applyBorder="1" applyAlignment="1">
      <alignment horizontal="center"/>
    </xf>
    <xf numFmtId="0" fontId="0" fillId="0" borderId="10" xfId="0" applyBorder="1" applyAlignment="1">
      <alignment horizontal="right"/>
    </xf>
    <xf numFmtId="0" fontId="0" fillId="0" borderId="0" xfId="0" applyBorder="1" applyAlignment="1">
      <alignment horizontal="right"/>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0" fillId="0" borderId="14" xfId="0" applyBorder="1" applyAlignment="1" applyProtection="1">
      <alignment horizontal="left"/>
      <protection locked="0"/>
    </xf>
    <xf numFmtId="0" fontId="0" fillId="0" borderId="13" xfId="0" applyBorder="1" applyAlignment="1" applyProtection="1">
      <alignment horizontal="left"/>
      <protection locked="0"/>
    </xf>
    <xf numFmtId="0" fontId="22" fillId="0" borderId="16" xfId="0" applyFont="1" applyFill="1" applyBorder="1" applyAlignment="1" applyProtection="1">
      <alignment horizontal="left" vertical="top" wrapText="1"/>
      <protection locked="0"/>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19" fillId="0" borderId="0" xfId="1" applyBorder="1" applyAlignment="1" applyProtection="1">
      <protection locked="0"/>
    </xf>
    <xf numFmtId="0" fontId="19" fillId="0" borderId="11" xfId="1" applyBorder="1" applyAlignment="1" applyProtection="1">
      <protection locked="0"/>
    </xf>
    <xf numFmtId="0" fontId="0" fillId="0" borderId="0" xfId="0" applyBorder="1"/>
    <xf numFmtId="0" fontId="0" fillId="0" borderId="11" xfId="0" applyBorder="1"/>
    <xf numFmtId="165" fontId="0" fillId="0" borderId="14" xfId="0" applyNumberFormat="1" applyBorder="1" applyAlignment="1" applyProtection="1">
      <alignment horizontal="left"/>
      <protection locked="0"/>
    </xf>
    <xf numFmtId="165" fontId="0" fillId="0" borderId="13" xfId="0" applyNumberFormat="1" applyBorder="1" applyAlignment="1" applyProtection="1">
      <alignment horizontal="left"/>
      <protection locked="0"/>
    </xf>
    <xf numFmtId="0" fontId="13" fillId="0" borderId="0" xfId="0" applyFont="1" applyBorder="1" applyAlignment="1">
      <alignment horizontal="left"/>
    </xf>
    <xf numFmtId="0" fontId="1" fillId="0" borderId="13" xfId="0" applyFont="1" applyBorder="1" applyAlignment="1" applyProtection="1">
      <alignment horizontal="left"/>
      <protection locked="0"/>
    </xf>
    <xf numFmtId="0" fontId="3" fillId="0" borderId="1" xfId="0" applyFont="1" applyFill="1" applyBorder="1" applyAlignment="1" applyProtection="1">
      <alignment horizontal="left" wrapText="1"/>
    </xf>
    <xf numFmtId="0" fontId="9" fillId="2" borderId="10" xfId="0" applyFont="1" applyFill="1" applyBorder="1" applyAlignment="1" applyProtection="1">
      <alignment horizontal="left" wrapText="1"/>
    </xf>
    <xf numFmtId="0" fontId="9" fillId="2" borderId="0" xfId="0" applyFont="1" applyFill="1" applyBorder="1" applyAlignment="1" applyProtection="1">
      <alignment horizontal="left" wrapText="1"/>
    </xf>
    <xf numFmtId="0" fontId="2" fillId="0" borderId="1" xfId="0" applyFont="1" applyFill="1" applyBorder="1" applyAlignment="1">
      <alignment horizontal="center" vertical="top"/>
    </xf>
    <xf numFmtId="0" fontId="22" fillId="0" borderId="13" xfId="0" applyFont="1" applyFill="1" applyBorder="1" applyAlignment="1" applyProtection="1">
      <alignment vertical="top" wrapText="1"/>
    </xf>
    <xf numFmtId="0" fontId="22" fillId="0" borderId="21" xfId="0" applyFont="1" applyFill="1" applyBorder="1" applyAlignment="1" applyProtection="1">
      <alignment vertical="top" wrapText="1"/>
    </xf>
    <xf numFmtId="0" fontId="9" fillId="2" borderId="28" xfId="0" applyFont="1" applyFill="1" applyBorder="1" applyAlignment="1" applyProtection="1">
      <alignment horizontal="left" vertical="top" wrapText="1"/>
    </xf>
    <xf numFmtId="0" fontId="9" fillId="2" borderId="14" xfId="0" applyFont="1" applyFill="1" applyBorder="1" applyAlignment="1" applyProtection="1">
      <alignment horizontal="left" vertical="top" wrapText="1"/>
    </xf>
    <xf numFmtId="0" fontId="0" fillId="0" borderId="29" xfId="0" applyBorder="1" applyAlignment="1">
      <alignment wrapText="1"/>
    </xf>
    <xf numFmtId="0" fontId="9" fillId="2" borderId="29" xfId="0" applyFont="1" applyFill="1" applyBorder="1" applyAlignment="1" applyProtection="1">
      <alignment horizontal="left" vertical="top" wrapText="1"/>
    </xf>
    <xf numFmtId="0" fontId="1" fillId="0" borderId="1" xfId="0" applyFont="1" applyBorder="1" applyAlignment="1">
      <alignment horizontal="center" vertical="top"/>
    </xf>
    <xf numFmtId="0" fontId="1" fillId="0" borderId="1" xfId="0" applyFont="1" applyFill="1" applyBorder="1" applyAlignment="1" applyProtection="1">
      <alignment horizontal="center" vertical="top"/>
    </xf>
    <xf numFmtId="0" fontId="26" fillId="0" borderId="1" xfId="0" applyFont="1" applyFill="1" applyBorder="1" applyAlignment="1" applyProtection="1">
      <alignment horizontal="center" vertical="top"/>
    </xf>
    <xf numFmtId="0" fontId="9" fillId="2" borderId="1" xfId="0" applyFont="1" applyFill="1" applyBorder="1" applyAlignment="1" applyProtection="1">
      <alignment horizontal="left" wrapText="1"/>
    </xf>
    <xf numFmtId="0" fontId="2" fillId="0" borderId="1" xfId="0" applyFont="1" applyFill="1" applyBorder="1" applyAlignment="1" applyProtection="1">
      <alignment horizontal="center" vertical="top"/>
    </xf>
    <xf numFmtId="0" fontId="9" fillId="2" borderId="26" xfId="0" applyFont="1" applyFill="1" applyBorder="1" applyAlignment="1" applyProtection="1">
      <alignment horizontal="left" wrapText="1"/>
    </xf>
    <xf numFmtId="0" fontId="9" fillId="2" borderId="29" xfId="0" applyFont="1" applyFill="1" applyBorder="1" applyAlignment="1" applyProtection="1">
      <alignment horizontal="left" wrapText="1"/>
    </xf>
    <xf numFmtId="0" fontId="0" fillId="0" borderId="1" xfId="0" applyBorder="1" applyAlignment="1" applyProtection="1">
      <alignment vertical="top"/>
    </xf>
    <xf numFmtId="0" fontId="2" fillId="0" borderId="24" xfId="0" applyFont="1" applyFill="1" applyBorder="1" applyAlignment="1" applyProtection="1">
      <alignment horizontal="center" vertical="top"/>
    </xf>
    <xf numFmtId="0" fontId="9" fillId="2" borderId="1" xfId="0" applyFont="1" applyFill="1" applyBorder="1" applyAlignment="1" applyProtection="1">
      <alignment horizontal="left" vertical="top" wrapText="1"/>
    </xf>
    <xf numFmtId="0" fontId="9" fillId="5" borderId="1" xfId="0" applyFont="1" applyFill="1" applyBorder="1" applyAlignment="1" applyProtection="1">
      <alignment horizontal="left" wrapText="1"/>
    </xf>
    <xf numFmtId="0" fontId="1" fillId="2" borderId="1" xfId="0" applyFont="1" applyFill="1" applyBorder="1" applyAlignment="1" applyProtection="1">
      <alignment horizontal="left" vertical="top" wrapText="1"/>
    </xf>
    <xf numFmtId="0" fontId="0" fillId="0" borderId="1" xfId="0" applyBorder="1" applyAlignment="1" applyProtection="1">
      <alignment horizontal="center" vertical="top"/>
    </xf>
    <xf numFmtId="0" fontId="0" fillId="0" borderId="22" xfId="0" applyBorder="1" applyAlignment="1" applyProtection="1">
      <alignment horizontal="center" vertical="top"/>
    </xf>
    <xf numFmtId="0" fontId="6" fillId="2" borderId="1" xfId="0" applyFont="1" applyFill="1" applyBorder="1" applyAlignment="1" applyProtection="1">
      <alignment horizontal="left" wrapText="1"/>
    </xf>
    <xf numFmtId="0" fontId="1" fillId="5" borderId="1" xfId="0" applyFont="1" applyFill="1" applyBorder="1" applyAlignment="1" applyProtection="1">
      <alignment horizontal="left" wrapText="1"/>
    </xf>
    <xf numFmtId="0" fontId="4" fillId="0" borderId="1" xfId="0" applyFont="1" applyFill="1" applyBorder="1" applyAlignment="1" applyProtection="1">
      <alignment horizontal="left" vertical="top" wrapText="1"/>
    </xf>
    <xf numFmtId="0" fontId="6" fillId="0" borderId="1" xfId="0" applyFont="1" applyFill="1" applyBorder="1" applyAlignment="1" applyProtection="1">
      <alignment horizontal="center"/>
    </xf>
    <xf numFmtId="0" fontId="12" fillId="0" borderId="1" xfId="0" applyFont="1" applyFill="1" applyBorder="1" applyAlignment="1" applyProtection="1">
      <alignment horizontal="center" vertical="top"/>
    </xf>
    <xf numFmtId="0" fontId="29" fillId="7" borderId="1" xfId="0" applyFont="1" applyFill="1" applyBorder="1" applyAlignment="1" applyProtection="1">
      <alignment horizontal="left"/>
    </xf>
    <xf numFmtId="0" fontId="3" fillId="7" borderId="1" xfId="0" applyFont="1" applyFill="1" applyBorder="1" applyAlignment="1">
      <alignment horizontal="left"/>
    </xf>
    <xf numFmtId="0" fontId="1" fillId="0" borderId="1" xfId="0" applyFont="1" applyBorder="1" applyAlignment="1" applyProtection="1">
      <alignment horizontal="center" vertical="top"/>
    </xf>
    <xf numFmtId="0" fontId="29" fillId="2" borderId="1" xfId="0" applyFont="1" applyFill="1" applyBorder="1" applyAlignment="1" applyProtection="1">
      <alignment horizontal="left" wrapText="1"/>
    </xf>
    <xf numFmtId="0" fontId="1" fillId="0" borderId="0" xfId="0" applyFont="1" applyFill="1" applyBorder="1" applyAlignment="1" applyProtection="1">
      <alignment horizontal="center" vertical="top"/>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O34"/>
  <sheetViews>
    <sheetView showGridLines="0" zoomScaleNormal="100" workbookViewId="0">
      <selection activeCell="B9" sqref="B9:M9"/>
    </sheetView>
  </sheetViews>
  <sheetFormatPr defaultRowHeight="13.2" x14ac:dyDescent="0.25"/>
  <cols>
    <col min="1" max="1" width="13.44140625" customWidth="1"/>
    <col min="6" max="6" width="10.6640625" bestFit="1" customWidth="1"/>
    <col min="7" max="7" width="9.109375" bestFit="1" customWidth="1"/>
    <col min="8" max="8" width="16.44140625" customWidth="1"/>
    <col min="9" max="9" width="9.109375" bestFit="1" customWidth="1"/>
    <col min="13" max="13" width="5" customWidth="1"/>
    <col min="14" max="14" width="9.44140625" customWidth="1"/>
  </cols>
  <sheetData>
    <row r="1" spans="1:15" x14ac:dyDescent="0.25">
      <c r="A1" s="22"/>
      <c r="B1" s="23"/>
      <c r="C1" s="23"/>
      <c r="D1" s="23"/>
      <c r="E1" s="23"/>
      <c r="F1" s="23"/>
      <c r="G1" s="23"/>
      <c r="H1" s="23"/>
      <c r="I1" s="23"/>
      <c r="J1" s="23"/>
      <c r="K1" s="23"/>
      <c r="L1" s="23"/>
      <c r="M1" s="23"/>
      <c r="N1" s="24"/>
    </row>
    <row r="2" spans="1:15" x14ac:dyDescent="0.25">
      <c r="A2" s="287" t="s">
        <v>28</v>
      </c>
      <c r="B2" s="288"/>
      <c r="C2" s="288"/>
      <c r="D2" s="288"/>
      <c r="E2" s="288"/>
      <c r="F2" s="288"/>
      <c r="G2" s="288"/>
      <c r="H2" s="288"/>
      <c r="I2" s="288"/>
      <c r="J2" s="288"/>
      <c r="K2" s="288"/>
      <c r="L2" s="288"/>
      <c r="M2" s="288"/>
      <c r="N2" s="289"/>
    </row>
    <row r="3" spans="1:15" x14ac:dyDescent="0.25">
      <c r="A3" s="287" t="s">
        <v>48</v>
      </c>
      <c r="B3" s="288"/>
      <c r="C3" s="288"/>
      <c r="D3" s="288"/>
      <c r="E3" s="288"/>
      <c r="F3" s="288"/>
      <c r="G3" s="288"/>
      <c r="H3" s="288"/>
      <c r="I3" s="288"/>
      <c r="J3" s="288"/>
      <c r="K3" s="288"/>
      <c r="L3" s="288"/>
      <c r="M3" s="288"/>
      <c r="N3" s="289"/>
    </row>
    <row r="4" spans="1:15" x14ac:dyDescent="0.25">
      <c r="A4" s="287" t="s">
        <v>29</v>
      </c>
      <c r="B4" s="288"/>
      <c r="C4" s="288"/>
      <c r="D4" s="288"/>
      <c r="E4" s="288"/>
      <c r="F4" s="288"/>
      <c r="G4" s="288"/>
      <c r="H4" s="288"/>
      <c r="I4" s="288"/>
      <c r="J4" s="288"/>
      <c r="K4" s="288"/>
      <c r="L4" s="288"/>
      <c r="M4" s="288"/>
      <c r="N4" s="289"/>
    </row>
    <row r="5" spans="1:15" x14ac:dyDescent="0.25">
      <c r="A5" s="25"/>
      <c r="B5" s="242"/>
      <c r="C5" s="242"/>
      <c r="D5" s="242"/>
      <c r="E5" s="242"/>
      <c r="F5" s="242"/>
      <c r="G5" s="242"/>
      <c r="H5" s="242"/>
      <c r="I5" s="242"/>
      <c r="J5" s="242"/>
      <c r="K5" s="242"/>
      <c r="L5" s="242"/>
      <c r="M5" s="242"/>
      <c r="N5" s="243"/>
    </row>
    <row r="6" spans="1:15" ht="15.6" x14ac:dyDescent="0.3">
      <c r="A6" s="290" t="s">
        <v>30</v>
      </c>
      <c r="B6" s="291"/>
      <c r="C6" s="291"/>
      <c r="D6" s="291"/>
      <c r="E6" s="291"/>
      <c r="F6" s="291"/>
      <c r="G6" s="291"/>
      <c r="H6" s="291"/>
      <c r="I6" s="291"/>
      <c r="J6" s="291"/>
      <c r="K6" s="291"/>
      <c r="L6" s="291"/>
      <c r="M6" s="291"/>
      <c r="N6" s="292"/>
    </row>
    <row r="7" spans="1:15" ht="33" x14ac:dyDescent="0.6">
      <c r="A7" s="282" t="s">
        <v>185</v>
      </c>
      <c r="B7" s="283"/>
      <c r="C7" s="283"/>
      <c r="D7" s="283"/>
      <c r="E7" s="283"/>
      <c r="F7" s="283"/>
      <c r="G7" s="283"/>
      <c r="H7" s="283"/>
      <c r="I7" s="283"/>
      <c r="J7" s="283"/>
      <c r="K7" s="283"/>
      <c r="L7" s="283"/>
      <c r="M7" s="283"/>
      <c r="N7" s="284"/>
    </row>
    <row r="8" spans="1:15" ht="20.100000000000001" customHeight="1" x14ac:dyDescent="0.25">
      <c r="A8" s="26" t="s">
        <v>37</v>
      </c>
      <c r="B8" s="294"/>
      <c r="C8" s="294"/>
      <c r="D8" s="294"/>
      <c r="E8" s="294"/>
      <c r="F8" s="294"/>
      <c r="G8" s="294"/>
      <c r="H8" s="294"/>
      <c r="I8" s="294"/>
      <c r="J8" s="294"/>
      <c r="K8" s="294"/>
      <c r="L8" s="294"/>
      <c r="M8" s="294"/>
      <c r="N8" s="53"/>
    </row>
    <row r="9" spans="1:15" ht="20.100000000000001" customHeight="1" x14ac:dyDescent="0.25">
      <c r="A9" s="26" t="s">
        <v>31</v>
      </c>
      <c r="B9" s="293"/>
      <c r="C9" s="293"/>
      <c r="D9" s="293"/>
      <c r="E9" s="293"/>
      <c r="F9" s="293"/>
      <c r="G9" s="293"/>
      <c r="H9" s="293"/>
      <c r="I9" s="293"/>
      <c r="J9" s="293"/>
      <c r="K9" s="293"/>
      <c r="L9" s="293"/>
      <c r="M9" s="293"/>
      <c r="N9" s="53"/>
    </row>
    <row r="10" spans="1:15" ht="13.8" thickBot="1" x14ac:dyDescent="0.3">
      <c r="A10" s="25"/>
      <c r="B10" s="242"/>
      <c r="C10" s="242"/>
      <c r="D10" s="242"/>
      <c r="E10" s="242"/>
      <c r="F10" s="242"/>
      <c r="G10" s="242"/>
      <c r="H10" s="242"/>
      <c r="I10" s="242"/>
      <c r="J10" s="242"/>
      <c r="K10" s="242"/>
      <c r="L10" s="242"/>
      <c r="M10" s="242"/>
      <c r="N10" s="243"/>
    </row>
    <row r="11" spans="1:15" ht="18" customHeight="1" thickBot="1" x14ac:dyDescent="0.35">
      <c r="A11" s="285" t="s">
        <v>32</v>
      </c>
      <c r="B11" s="286"/>
      <c r="C11" s="286"/>
      <c r="D11" s="286"/>
      <c r="E11" s="286"/>
      <c r="F11" s="286"/>
      <c r="G11" s="33"/>
      <c r="H11" s="242"/>
      <c r="I11" s="8">
        <f>SUM(I12:I22)</f>
        <v>0</v>
      </c>
      <c r="J11" s="9" t="s">
        <v>43</v>
      </c>
      <c r="K11" s="10"/>
      <c r="L11" s="10"/>
      <c r="M11" s="21"/>
      <c r="N11" s="27"/>
      <c r="O11" s="11"/>
    </row>
    <row r="12" spans="1:15" ht="18" customHeight="1" x14ac:dyDescent="0.25">
      <c r="A12" s="285" t="s">
        <v>33</v>
      </c>
      <c r="B12" s="286"/>
      <c r="C12" s="286"/>
      <c r="D12" s="286"/>
      <c r="E12" s="286"/>
      <c r="F12" s="286"/>
      <c r="G12" s="34"/>
      <c r="H12" s="242"/>
      <c r="I12" s="12">
        <f>Administration!F45</f>
        <v>0</v>
      </c>
      <c r="J12" s="304" t="s">
        <v>0</v>
      </c>
      <c r="K12" s="304"/>
      <c r="L12" s="304"/>
      <c r="M12" s="304"/>
      <c r="N12" s="305"/>
      <c r="O12" s="13"/>
    </row>
    <row r="13" spans="1:15" ht="18" customHeight="1" x14ac:dyDescent="0.25">
      <c r="A13" s="25"/>
      <c r="B13" s="240"/>
      <c r="C13" s="240"/>
      <c r="D13" s="240"/>
      <c r="E13" s="240" t="s">
        <v>34</v>
      </c>
      <c r="F13" s="6" t="e">
        <f>IF(G13&gt;0.19,"Yes","No")</f>
        <v>#DIV/0!</v>
      </c>
      <c r="G13" s="7" t="e">
        <f>SUM(G12/G11)</f>
        <v>#DIV/0!</v>
      </c>
      <c r="H13" s="242"/>
      <c r="I13" s="12">
        <f>'Civil Rights'!F15</f>
        <v>0</v>
      </c>
      <c r="J13" s="304" t="s">
        <v>8</v>
      </c>
      <c r="K13" s="304"/>
      <c r="L13" s="304"/>
      <c r="M13" s="304"/>
      <c r="N13" s="305"/>
      <c r="O13" s="14"/>
    </row>
    <row r="14" spans="1:15" ht="18" customHeight="1" x14ac:dyDescent="0.25">
      <c r="A14" s="25"/>
      <c r="B14" s="242"/>
      <c r="C14" s="242"/>
      <c r="D14" s="242"/>
      <c r="E14" s="242"/>
      <c r="F14" s="242"/>
      <c r="G14" s="242"/>
      <c r="H14" s="242"/>
      <c r="I14" s="12">
        <f>'Program Integrity'!F38</f>
        <v>0</v>
      </c>
      <c r="J14" s="304" t="s">
        <v>14</v>
      </c>
      <c r="K14" s="304"/>
      <c r="L14" s="304"/>
      <c r="M14" s="304"/>
      <c r="N14" s="305"/>
      <c r="O14" s="15"/>
    </row>
    <row r="15" spans="1:15" ht="18" customHeight="1" x14ac:dyDescent="0.25">
      <c r="A15" s="25"/>
      <c r="B15" s="310" t="s">
        <v>36</v>
      </c>
      <c r="C15" s="310"/>
      <c r="D15" s="310"/>
      <c r="E15" s="242"/>
      <c r="F15" s="310" t="s">
        <v>35</v>
      </c>
      <c r="G15" s="310"/>
      <c r="H15" s="242"/>
      <c r="I15" s="12">
        <f>'LA Procedures &amp; QA'!F23</f>
        <v>0</v>
      </c>
      <c r="J15" s="241" t="s">
        <v>16</v>
      </c>
      <c r="K15" s="35"/>
      <c r="L15" s="35"/>
      <c r="M15" s="35"/>
      <c r="N15" s="36"/>
    </row>
    <row r="16" spans="1:15" ht="18" customHeight="1" x14ac:dyDescent="0.25">
      <c r="A16" s="239" t="s">
        <v>38</v>
      </c>
      <c r="B16" s="311"/>
      <c r="C16" s="294"/>
      <c r="D16" s="294"/>
      <c r="E16" s="242"/>
      <c r="F16" s="309"/>
      <c r="G16" s="309"/>
      <c r="H16" s="242"/>
      <c r="I16" s="12">
        <f>'Observations &amp; Cert Stand'!F50</f>
        <v>0</v>
      </c>
      <c r="J16" s="304" t="s">
        <v>63</v>
      </c>
      <c r="K16" s="304"/>
      <c r="L16" s="304"/>
      <c r="M16" s="304"/>
      <c r="N16" s="305"/>
      <c r="O16" s="15"/>
    </row>
    <row r="17" spans="1:15" ht="18" customHeight="1" x14ac:dyDescent="0.25">
      <c r="A17" s="239" t="s">
        <v>39</v>
      </c>
      <c r="B17" s="293"/>
      <c r="C17" s="293"/>
      <c r="D17" s="293"/>
      <c r="E17" s="242"/>
      <c r="F17" s="308"/>
      <c r="G17" s="308"/>
      <c r="H17" s="242"/>
      <c r="I17" s="12">
        <f>'Nutrition Education'!F14</f>
        <v>0</v>
      </c>
      <c r="J17" s="304" t="s">
        <v>19</v>
      </c>
      <c r="K17" s="304"/>
      <c r="L17" s="304"/>
      <c r="M17" s="304"/>
      <c r="N17" s="305"/>
      <c r="O17" s="15"/>
    </row>
    <row r="18" spans="1:15" ht="18" customHeight="1" thickBot="1" x14ac:dyDescent="0.3">
      <c r="A18" s="239" t="s">
        <v>40</v>
      </c>
      <c r="B18" s="293"/>
      <c r="C18" s="293"/>
      <c r="D18" s="293"/>
      <c r="E18" s="242"/>
      <c r="F18" s="308"/>
      <c r="G18" s="308"/>
      <c r="H18" s="242"/>
      <c r="I18" s="16">
        <f>'MPF and Food Issuance'!F12</f>
        <v>0</v>
      </c>
      <c r="J18" s="304" t="s">
        <v>44</v>
      </c>
      <c r="K18" s="304"/>
      <c r="L18" s="304"/>
      <c r="M18" s="304"/>
      <c r="N18" s="305"/>
      <c r="O18" s="15"/>
    </row>
    <row r="19" spans="1:15" ht="18" customHeight="1" thickBot="1" x14ac:dyDescent="0.3">
      <c r="A19" s="239" t="s">
        <v>41</v>
      </c>
      <c r="B19" s="293"/>
      <c r="C19" s="293"/>
      <c r="D19" s="293"/>
      <c r="E19" s="242"/>
      <c r="F19" s="308"/>
      <c r="G19" s="308"/>
      <c r="H19" s="242"/>
      <c r="I19" s="17"/>
      <c r="J19" s="15"/>
      <c r="K19" s="17"/>
      <c r="L19" s="17"/>
      <c r="M19" s="17"/>
      <c r="N19" s="28"/>
      <c r="O19" s="15"/>
    </row>
    <row r="20" spans="1:15" ht="18" customHeight="1" thickBot="1" x14ac:dyDescent="0.3">
      <c r="A20" s="239" t="s">
        <v>42</v>
      </c>
      <c r="B20" s="293"/>
      <c r="C20" s="293"/>
      <c r="D20" s="293"/>
      <c r="E20" s="242"/>
      <c r="F20" s="308"/>
      <c r="G20" s="308"/>
      <c r="H20" s="242"/>
      <c r="I20" s="18">
        <f>BFPC!F26</f>
        <v>0</v>
      </c>
      <c r="J20" s="241" t="s">
        <v>45</v>
      </c>
      <c r="K20" s="37"/>
      <c r="L20" s="38"/>
      <c r="M20" s="39"/>
      <c r="N20" s="40"/>
      <c r="O20" s="17"/>
    </row>
    <row r="21" spans="1:15" ht="18" customHeight="1" thickBot="1" x14ac:dyDescent="0.3">
      <c r="A21" s="25"/>
      <c r="B21" s="242"/>
      <c r="C21" s="242"/>
      <c r="D21" s="242"/>
      <c r="E21" s="242"/>
      <c r="F21" s="242"/>
      <c r="G21" s="242"/>
      <c r="H21" s="242"/>
      <c r="I21" s="19">
        <f>WFMNP!F16</f>
        <v>0</v>
      </c>
      <c r="J21" s="304" t="str">
        <f>HYPERLINK("#WFMNP!A3","Farmers's Market ")</f>
        <v xml:space="preserve">Farmers's Market </v>
      </c>
      <c r="K21" s="304"/>
      <c r="L21" s="304"/>
      <c r="M21" s="304"/>
      <c r="N21" s="305"/>
      <c r="O21" s="20"/>
    </row>
    <row r="22" spans="1:15" ht="18" customHeight="1" thickBot="1" x14ac:dyDescent="0.3">
      <c r="A22" s="25"/>
      <c r="B22" s="242"/>
      <c r="C22" s="242"/>
      <c r="D22" s="242"/>
      <c r="E22" s="242"/>
      <c r="F22" s="242"/>
      <c r="G22" s="242"/>
      <c r="H22" s="242"/>
      <c r="I22" s="281">
        <f>WPP!F14</f>
        <v>0</v>
      </c>
      <c r="J22" s="280" t="str">
        <f>HYPERLINK("#WPP!A1","WIC Paraprofessional Program")</f>
        <v>WIC Paraprofessional Program</v>
      </c>
      <c r="K22" s="242"/>
      <c r="L22" s="242"/>
      <c r="M22" s="242"/>
      <c r="N22" s="243"/>
    </row>
    <row r="23" spans="1:15" ht="18" customHeight="1" x14ac:dyDescent="0.25">
      <c r="A23" s="25"/>
      <c r="B23" s="242"/>
      <c r="C23" s="242"/>
      <c r="D23" s="242"/>
      <c r="E23" s="242"/>
      <c r="F23" s="242"/>
      <c r="G23" s="242"/>
      <c r="H23" s="242"/>
      <c r="I23" s="242"/>
      <c r="J23" s="242"/>
      <c r="K23" s="242"/>
      <c r="L23" s="242"/>
      <c r="M23" s="242"/>
      <c r="N23" s="243"/>
    </row>
    <row r="24" spans="1:15" ht="18" customHeight="1" x14ac:dyDescent="0.3">
      <c r="A24" s="25"/>
      <c r="B24" s="242"/>
      <c r="C24" s="242"/>
      <c r="D24" s="242"/>
      <c r="E24" s="242"/>
      <c r="F24" s="242"/>
      <c r="G24" s="242"/>
      <c r="H24" s="242"/>
      <c r="I24" s="43"/>
      <c r="J24" s="42"/>
      <c r="K24" s="41"/>
      <c r="L24" s="41"/>
      <c r="M24" s="21"/>
      <c r="N24" s="27"/>
    </row>
    <row r="25" spans="1:15" ht="18" customHeight="1" x14ac:dyDescent="0.25">
      <c r="A25" s="25"/>
      <c r="B25" s="242"/>
      <c r="C25" s="242"/>
      <c r="D25" s="242"/>
      <c r="E25" s="242"/>
      <c r="F25" s="242"/>
      <c r="G25" s="242"/>
      <c r="H25" s="242"/>
      <c r="I25" s="44"/>
      <c r="J25" s="306"/>
      <c r="K25" s="306"/>
      <c r="L25" s="306"/>
      <c r="M25" s="306"/>
      <c r="N25" s="307"/>
    </row>
    <row r="26" spans="1:15" x14ac:dyDescent="0.25">
      <c r="A26" s="25"/>
      <c r="B26" s="242"/>
      <c r="C26" s="242"/>
      <c r="D26" s="242"/>
      <c r="E26" s="242"/>
      <c r="F26" s="242"/>
      <c r="G26" s="242"/>
      <c r="H26" s="242"/>
      <c r="I26" s="242"/>
      <c r="J26" s="242"/>
      <c r="K26" s="242"/>
      <c r="L26" s="242"/>
      <c r="M26" s="242"/>
      <c r="N26" s="243"/>
    </row>
    <row r="27" spans="1:15" x14ac:dyDescent="0.25">
      <c r="A27" s="25"/>
      <c r="B27" s="29" t="s">
        <v>46</v>
      </c>
      <c r="C27" s="242"/>
      <c r="D27" s="242"/>
      <c r="E27" s="242"/>
      <c r="F27" s="242"/>
      <c r="G27" s="242"/>
      <c r="H27" s="242"/>
      <c r="I27" s="242"/>
      <c r="J27" s="242"/>
      <c r="K27" s="242"/>
      <c r="L27" s="242"/>
      <c r="M27" s="242"/>
      <c r="N27" s="243"/>
    </row>
    <row r="28" spans="1:15" x14ac:dyDescent="0.25">
      <c r="A28" s="25"/>
      <c r="B28" s="295" t="s">
        <v>275</v>
      </c>
      <c r="C28" s="296"/>
      <c r="D28" s="296"/>
      <c r="E28" s="296"/>
      <c r="F28" s="296"/>
      <c r="G28" s="296"/>
      <c r="H28" s="296"/>
      <c r="I28" s="296"/>
      <c r="J28" s="296"/>
      <c r="K28" s="296"/>
      <c r="L28" s="297"/>
      <c r="M28" s="242"/>
      <c r="N28" s="243"/>
    </row>
    <row r="29" spans="1:15" x14ac:dyDescent="0.25">
      <c r="A29" s="25"/>
      <c r="B29" s="298"/>
      <c r="C29" s="299"/>
      <c r="D29" s="299"/>
      <c r="E29" s="299"/>
      <c r="F29" s="299"/>
      <c r="G29" s="299"/>
      <c r="H29" s="299"/>
      <c r="I29" s="299"/>
      <c r="J29" s="299"/>
      <c r="K29" s="299"/>
      <c r="L29" s="300"/>
      <c r="M29" s="242"/>
      <c r="N29" s="243"/>
    </row>
    <row r="30" spans="1:15" x14ac:dyDescent="0.25">
      <c r="A30" s="25"/>
      <c r="B30" s="298"/>
      <c r="C30" s="299"/>
      <c r="D30" s="299"/>
      <c r="E30" s="299"/>
      <c r="F30" s="299"/>
      <c r="G30" s="299"/>
      <c r="H30" s="299"/>
      <c r="I30" s="299"/>
      <c r="J30" s="299"/>
      <c r="K30" s="299"/>
      <c r="L30" s="300"/>
      <c r="M30" s="242"/>
      <c r="N30" s="243"/>
    </row>
    <row r="31" spans="1:15" x14ac:dyDescent="0.25">
      <c r="A31" s="25"/>
      <c r="B31" s="298"/>
      <c r="C31" s="299"/>
      <c r="D31" s="299"/>
      <c r="E31" s="299"/>
      <c r="F31" s="299"/>
      <c r="G31" s="299"/>
      <c r="H31" s="299"/>
      <c r="I31" s="299"/>
      <c r="J31" s="299"/>
      <c r="K31" s="299"/>
      <c r="L31" s="300"/>
      <c r="M31" s="242"/>
      <c r="N31" s="243"/>
    </row>
    <row r="32" spans="1:15" x14ac:dyDescent="0.25">
      <c r="A32" s="25"/>
      <c r="B32" s="298"/>
      <c r="C32" s="299"/>
      <c r="D32" s="299"/>
      <c r="E32" s="299"/>
      <c r="F32" s="299"/>
      <c r="G32" s="299"/>
      <c r="H32" s="299"/>
      <c r="I32" s="299"/>
      <c r="J32" s="299"/>
      <c r="K32" s="299"/>
      <c r="L32" s="300"/>
      <c r="M32" s="242"/>
      <c r="N32" s="243"/>
    </row>
    <row r="33" spans="1:14" x14ac:dyDescent="0.25">
      <c r="A33" s="25"/>
      <c r="B33" s="301"/>
      <c r="C33" s="302"/>
      <c r="D33" s="302"/>
      <c r="E33" s="302"/>
      <c r="F33" s="302"/>
      <c r="G33" s="302"/>
      <c r="H33" s="302"/>
      <c r="I33" s="302"/>
      <c r="J33" s="302"/>
      <c r="K33" s="302"/>
      <c r="L33" s="303"/>
      <c r="M33" s="242"/>
      <c r="N33" s="243"/>
    </row>
    <row r="34" spans="1:14" ht="13.8" thickBot="1" x14ac:dyDescent="0.3">
      <c r="A34" s="30"/>
      <c r="B34" s="31"/>
      <c r="C34" s="31"/>
      <c r="D34" s="31"/>
      <c r="E34" s="31"/>
      <c r="F34" s="31"/>
      <c r="G34" s="31"/>
      <c r="H34" s="31"/>
      <c r="I34" s="31"/>
      <c r="J34" s="31"/>
      <c r="K34" s="31"/>
      <c r="L34" s="31"/>
      <c r="M34" s="31"/>
      <c r="N34" s="32"/>
    </row>
  </sheetData>
  <sheetProtection selectLockedCells="1"/>
  <mergeCells count="30">
    <mergeCell ref="A12:F12"/>
    <mergeCell ref="J12:N12"/>
    <mergeCell ref="J13:N13"/>
    <mergeCell ref="J14:N14"/>
    <mergeCell ref="J16:N16"/>
    <mergeCell ref="F16:G16"/>
    <mergeCell ref="B15:D15"/>
    <mergeCell ref="F15:G15"/>
    <mergeCell ref="B16:D16"/>
    <mergeCell ref="B28:L33"/>
    <mergeCell ref="J17:N17"/>
    <mergeCell ref="J18:N18"/>
    <mergeCell ref="J21:N21"/>
    <mergeCell ref="J25:N25"/>
    <mergeCell ref="B19:D19"/>
    <mergeCell ref="B20:D20"/>
    <mergeCell ref="F19:G19"/>
    <mergeCell ref="B18:D18"/>
    <mergeCell ref="F17:G17"/>
    <mergeCell ref="F20:G20"/>
    <mergeCell ref="B17:D17"/>
    <mergeCell ref="F18:G18"/>
    <mergeCell ref="A7:N7"/>
    <mergeCell ref="A11:F11"/>
    <mergeCell ref="A2:N2"/>
    <mergeCell ref="A3:N3"/>
    <mergeCell ref="A4:N4"/>
    <mergeCell ref="A6:N6"/>
    <mergeCell ref="B9:M9"/>
    <mergeCell ref="B8:M8"/>
  </mergeCells>
  <phoneticPr fontId="2" type="noConversion"/>
  <hyperlinks>
    <hyperlink ref="J12:N12" location="Administration!A1" display="Administration" xr:uid="{00000000-0004-0000-0000-000000000000}"/>
    <hyperlink ref="J13:N13" location="'Civil Rights'!A1" display="Civil Rights" xr:uid="{00000000-0004-0000-0000-000001000000}"/>
    <hyperlink ref="J14:N14" location="'Program Integrity'!A1" display="Program Integrity" xr:uid="{00000000-0004-0000-0000-000002000000}"/>
    <hyperlink ref="J17:N17" location="'Nutrition Education'!A1" display="Nutrition Education" xr:uid="{00000000-0004-0000-0000-000003000000}"/>
    <hyperlink ref="J18:N18" location="'MPF and Food Issuance'!A1" display="Medically Prescribed Formula" xr:uid="{00000000-0004-0000-0000-000004000000}"/>
    <hyperlink ref="J20" location="BFPC!A1" display="BFPC" xr:uid="{00000000-0004-0000-0000-000005000000}"/>
    <hyperlink ref="J15" location="'LA Procedures &amp; QA'!A1" display="Local Agency Procedures &amp; Quality Assurance" xr:uid="{00000000-0004-0000-0000-000007000000}"/>
    <hyperlink ref="J16:N16" location="'Observations &amp; Cert Stand'!Print_Area" display="Observations &amp; Cert Stand" xr:uid="{00000000-0004-0000-0000-000008000000}"/>
  </hyperlinks>
  <printOptions horizontalCentered="1"/>
  <pageMargins left="0.25" right="0.25" top="0.5" bottom="0.5" header="0.5" footer="0.25"/>
  <pageSetup scale="99" orientation="landscape" r:id="rId1"/>
  <headerFooter alignWithMargins="0">
    <oddFooter>&amp;L&amp;F&amp;C&amp;D&amp;R&amp;A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I16"/>
  <sheetViews>
    <sheetView showGridLines="0" zoomScaleNormal="100" workbookViewId="0">
      <pane ySplit="2" topLeftCell="A3" activePane="bottomLeft" state="frozen"/>
      <selection activeCell="G25" sqref="G25"/>
      <selection pane="bottomLeft" activeCell="A3" sqref="A3:B3"/>
    </sheetView>
  </sheetViews>
  <sheetFormatPr defaultColWidth="9.109375" defaultRowHeight="13.2" x14ac:dyDescent="0.25"/>
  <cols>
    <col min="1" max="1" width="3.44140625" style="61" customWidth="1"/>
    <col min="2" max="2" width="75.5546875" style="46" customWidth="1"/>
    <col min="3" max="3" width="10.77734375" style="52" customWidth="1"/>
    <col min="4" max="4" width="12.44140625" style="63" hidden="1" customWidth="1"/>
    <col min="5" max="5" width="13.109375" style="63" hidden="1" customWidth="1"/>
    <col min="6" max="6" width="6.77734375" style="48" customWidth="1"/>
    <col min="7" max="8" width="30.6640625" style="83" customWidth="1"/>
    <col min="9" max="9" width="27.44140625" style="81" hidden="1" customWidth="1"/>
    <col min="10" max="10" width="27.109375" style="49" customWidth="1"/>
    <col min="11" max="16384" width="9.109375" style="49"/>
  </cols>
  <sheetData>
    <row r="1" spans="1:9" s="56" customFormat="1" ht="17.399999999999999" x14ac:dyDescent="0.3">
      <c r="A1" s="190"/>
      <c r="B1" s="192" t="s">
        <v>24</v>
      </c>
      <c r="C1" s="244"/>
      <c r="D1" s="245"/>
      <c r="E1" s="245"/>
      <c r="F1" s="246"/>
      <c r="G1" s="247"/>
      <c r="H1" s="248"/>
      <c r="I1" s="79"/>
    </row>
    <row r="2" spans="1:9" s="57" customFormat="1" ht="30" customHeight="1" x14ac:dyDescent="0.3">
      <c r="A2" s="312" t="s">
        <v>25</v>
      </c>
      <c r="B2" s="312"/>
      <c r="C2" s="193" t="s">
        <v>47</v>
      </c>
      <c r="D2" s="193"/>
      <c r="E2" s="193"/>
      <c r="F2" s="193" t="s">
        <v>4</v>
      </c>
      <c r="G2" s="194" t="s">
        <v>6</v>
      </c>
      <c r="H2" s="194" t="s">
        <v>7</v>
      </c>
      <c r="I2" s="80"/>
    </row>
    <row r="3" spans="1:9" s="113" customFormat="1" ht="15.6" x14ac:dyDescent="0.3">
      <c r="A3" s="325" t="s">
        <v>87</v>
      </c>
      <c r="B3" s="325"/>
      <c r="C3" s="157"/>
      <c r="D3" s="131">
        <f>COUNTIF(C4:C7,"Not Met")</f>
        <v>0</v>
      </c>
      <c r="E3" s="129"/>
      <c r="F3" s="185">
        <f>IF(D3,1,0)</f>
        <v>0</v>
      </c>
      <c r="G3" s="271"/>
      <c r="H3" s="207"/>
      <c r="I3" s="127"/>
    </row>
    <row r="4" spans="1:9" ht="16.350000000000001" customHeight="1" x14ac:dyDescent="0.25">
      <c r="A4" s="101">
        <v>1</v>
      </c>
      <c r="B4" s="96" t="s">
        <v>153</v>
      </c>
      <c r="C4" s="90"/>
      <c r="D4" s="147"/>
      <c r="E4" s="184"/>
      <c r="G4" s="148"/>
      <c r="H4" s="148"/>
    </row>
    <row r="5" spans="1:9" ht="27.6" customHeight="1" x14ac:dyDescent="0.25">
      <c r="A5" s="101">
        <v>2</v>
      </c>
      <c r="B5" s="96" t="s">
        <v>154</v>
      </c>
      <c r="C5" s="90"/>
      <c r="D5" s="147"/>
      <c r="E5" s="195"/>
      <c r="G5" s="148"/>
      <c r="H5" s="148"/>
      <c r="I5" s="74" t="s">
        <v>11</v>
      </c>
    </row>
    <row r="6" spans="1:9" ht="26.7" customHeight="1" x14ac:dyDescent="0.25">
      <c r="A6" s="101">
        <v>3</v>
      </c>
      <c r="B6" s="94" t="s">
        <v>155</v>
      </c>
      <c r="C6" s="90"/>
      <c r="D6" s="160"/>
      <c r="E6" s="195"/>
      <c r="G6" s="148"/>
      <c r="H6" s="148"/>
      <c r="I6" s="74" t="s">
        <v>10</v>
      </c>
    </row>
    <row r="7" spans="1:9" ht="27" customHeight="1" x14ac:dyDescent="0.25">
      <c r="A7" s="101">
        <v>4</v>
      </c>
      <c r="B7" s="94" t="s">
        <v>156</v>
      </c>
      <c r="C7" s="90"/>
      <c r="D7" s="160"/>
      <c r="E7" s="198"/>
      <c r="G7" s="206"/>
      <c r="H7" s="148"/>
      <c r="I7" s="74" t="s">
        <v>3</v>
      </c>
    </row>
    <row r="8" spans="1:9" s="113" customFormat="1" ht="15.6" x14ac:dyDescent="0.3">
      <c r="A8" s="325" t="s">
        <v>88</v>
      </c>
      <c r="B8" s="325"/>
      <c r="C8" s="91"/>
      <c r="D8" s="131">
        <f>COUNTIF(C9:C10,"Not Met")</f>
        <v>0</v>
      </c>
      <c r="E8" s="129"/>
      <c r="F8" s="187">
        <f>IF(D8,1,0)</f>
        <v>0</v>
      </c>
      <c r="G8" s="220"/>
      <c r="H8" s="220"/>
      <c r="I8" s="127"/>
    </row>
    <row r="9" spans="1:9" ht="16.2" customHeight="1" x14ac:dyDescent="0.25">
      <c r="A9" s="101">
        <v>5</v>
      </c>
      <c r="B9" s="94" t="s">
        <v>157</v>
      </c>
      <c r="C9" s="90"/>
      <c r="D9" s="160"/>
      <c r="E9" s="199"/>
      <c r="G9" s="206"/>
      <c r="H9" s="148"/>
    </row>
    <row r="10" spans="1:9" ht="13.95" customHeight="1" x14ac:dyDescent="0.25">
      <c r="A10" s="101">
        <v>6</v>
      </c>
      <c r="B10" s="94" t="s">
        <v>158</v>
      </c>
      <c r="C10" s="90"/>
      <c r="D10" s="160"/>
      <c r="E10" s="195"/>
      <c r="G10" s="221"/>
      <c r="H10" s="148"/>
    </row>
    <row r="11" spans="1:9" s="113" customFormat="1" ht="15.6" x14ac:dyDescent="0.3">
      <c r="A11" s="325" t="s">
        <v>89</v>
      </c>
      <c r="B11" s="325"/>
      <c r="C11" s="91"/>
      <c r="D11" s="131">
        <f>COUNTIF(C12:C12,"Not Met")</f>
        <v>0</v>
      </c>
      <c r="E11" s="129"/>
      <c r="F11" s="143">
        <f>IF(D11,1,0)</f>
        <v>0</v>
      </c>
      <c r="G11" s="220"/>
      <c r="H11" s="220"/>
      <c r="I11" s="127"/>
    </row>
    <row r="12" spans="1:9" ht="93.45" customHeight="1" x14ac:dyDescent="0.25">
      <c r="A12" s="101">
        <v>7</v>
      </c>
      <c r="B12" s="94" t="s">
        <v>159</v>
      </c>
      <c r="C12" s="90"/>
      <c r="D12" s="160"/>
      <c r="E12" s="160"/>
      <c r="F12" s="139"/>
      <c r="G12" s="272"/>
      <c r="H12" s="148"/>
    </row>
    <row r="13" spans="1:9" s="113" customFormat="1" ht="15.6" customHeight="1" x14ac:dyDescent="0.3">
      <c r="A13" s="325" t="s">
        <v>90</v>
      </c>
      <c r="B13" s="325"/>
      <c r="C13" s="91"/>
      <c r="D13" s="131">
        <f>COUNTIF(C14:C15,"Not Met")</f>
        <v>0</v>
      </c>
      <c r="E13" s="129"/>
      <c r="F13" s="131">
        <f>IF(D13,1,0)</f>
        <v>0</v>
      </c>
      <c r="G13" s="220"/>
      <c r="H13" s="220"/>
      <c r="I13" s="127"/>
    </row>
    <row r="14" spans="1:9" s="123" customFormat="1" ht="28.35" customHeight="1" x14ac:dyDescent="0.3">
      <c r="A14" s="101">
        <v>8</v>
      </c>
      <c r="B14" s="94" t="s">
        <v>152</v>
      </c>
      <c r="C14" s="90"/>
      <c r="D14" s="236"/>
      <c r="E14" s="237"/>
      <c r="F14" s="236"/>
      <c r="G14" s="223"/>
      <c r="H14" s="223"/>
      <c r="I14" s="238"/>
    </row>
    <row r="15" spans="1:9" ht="27.6" customHeight="1" x14ac:dyDescent="0.25">
      <c r="A15" s="101">
        <v>9</v>
      </c>
      <c r="B15" s="96" t="s">
        <v>160</v>
      </c>
      <c r="C15" s="90"/>
      <c r="D15" s="197"/>
      <c r="E15" s="160"/>
      <c r="F15" s="139"/>
      <c r="G15" s="206"/>
      <c r="H15" s="148"/>
    </row>
    <row r="16" spans="1:9" s="57" customFormat="1" ht="16.2" thickBot="1" x14ac:dyDescent="0.35">
      <c r="A16" s="151" t="s">
        <v>26</v>
      </c>
      <c r="B16" s="152"/>
      <c r="C16" s="153"/>
      <c r="D16" s="154"/>
      <c r="E16" s="154"/>
      <c r="F16" s="155">
        <f>SUM(F3,F8,F11,F13)</f>
        <v>0</v>
      </c>
      <c r="G16" s="273"/>
      <c r="H16" s="274"/>
      <c r="I16" s="80"/>
    </row>
  </sheetData>
  <sheetProtection formatRows="0" selectLockedCells="1"/>
  <mergeCells count="5">
    <mergeCell ref="A13:B13"/>
    <mergeCell ref="A2:B2"/>
    <mergeCell ref="A3:B3"/>
    <mergeCell ref="A8:B8"/>
    <mergeCell ref="A11:B11"/>
  </mergeCells>
  <phoneticPr fontId="2" type="noConversion"/>
  <dataValidations count="1">
    <dataValidation type="list" allowBlank="1" showInputMessage="1" showErrorMessage="1" sqref="C4:C7 C9:C10 C12 C14:C15" xr:uid="{00000000-0002-0000-0900-000000000000}">
      <formula1>$I$4:$I$7</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EC03-435E-4A2C-8F70-00107147E6B7}">
  <sheetPr>
    <tabColor theme="0"/>
  </sheetPr>
  <dimension ref="A1:I14"/>
  <sheetViews>
    <sheetView zoomScaleNormal="100" workbookViewId="0">
      <selection activeCell="G4" sqref="G4"/>
    </sheetView>
  </sheetViews>
  <sheetFormatPr defaultColWidth="9.109375" defaultRowHeight="13.2" x14ac:dyDescent="0.25"/>
  <cols>
    <col min="1" max="1" width="3.44140625" style="61" customWidth="1"/>
    <col min="2" max="2" width="75.5546875" style="46" customWidth="1"/>
    <col min="3" max="3" width="10.77734375" style="52" customWidth="1"/>
    <col min="4" max="4" width="12.44140625" style="63" hidden="1" customWidth="1"/>
    <col min="5" max="5" width="13.109375" style="63" hidden="1" customWidth="1"/>
    <col min="6" max="6" width="6.77734375" style="48" customWidth="1"/>
    <col min="7" max="8" width="30.6640625" style="102" customWidth="1"/>
    <col min="9" max="9" width="27.44140625" style="81" hidden="1" customWidth="1"/>
    <col min="10" max="10" width="27.109375" style="49" customWidth="1"/>
    <col min="11" max="16384" width="9.109375" style="49"/>
  </cols>
  <sheetData>
    <row r="1" spans="1:9" s="56" customFormat="1" ht="17.399999999999999" x14ac:dyDescent="0.3">
      <c r="A1" s="190"/>
      <c r="B1" s="192" t="s">
        <v>240</v>
      </c>
      <c r="C1" s="244"/>
      <c r="D1" s="245"/>
      <c r="E1" s="245"/>
      <c r="F1" s="246"/>
      <c r="G1" s="275"/>
      <c r="H1" s="278"/>
      <c r="I1" s="79"/>
    </row>
    <row r="2" spans="1:9" s="57" customFormat="1" ht="30" customHeight="1" x14ac:dyDescent="0.3">
      <c r="A2" s="312" t="s">
        <v>241</v>
      </c>
      <c r="B2" s="312"/>
      <c r="C2" s="193" t="s">
        <v>47</v>
      </c>
      <c r="D2" s="193"/>
      <c r="E2" s="193"/>
      <c r="F2" s="193" t="s">
        <v>4</v>
      </c>
      <c r="G2" s="276" t="s">
        <v>6</v>
      </c>
      <c r="H2" s="276" t="s">
        <v>7</v>
      </c>
      <c r="I2" s="80"/>
    </row>
    <row r="3" spans="1:9" s="113" customFormat="1" ht="15.6" x14ac:dyDescent="0.3">
      <c r="A3" s="325" t="s">
        <v>242</v>
      </c>
      <c r="B3" s="325"/>
      <c r="C3" s="157"/>
      <c r="D3" s="131">
        <f>COUNTIF(C4:C5,"Not Met")</f>
        <v>0</v>
      </c>
      <c r="E3" s="129"/>
      <c r="F3" s="185">
        <f>IF(D3,1,0)</f>
        <v>0</v>
      </c>
      <c r="G3" s="271"/>
      <c r="H3" s="271"/>
      <c r="I3" s="127"/>
    </row>
    <row r="4" spans="1:9" ht="70.2" customHeight="1" x14ac:dyDescent="0.25">
      <c r="A4" s="101">
        <v>1</v>
      </c>
      <c r="B4" s="96" t="s">
        <v>243</v>
      </c>
      <c r="C4" s="90"/>
      <c r="D4" s="147"/>
      <c r="E4" s="184"/>
      <c r="G4" s="148"/>
      <c r="H4" s="148"/>
    </row>
    <row r="5" spans="1:9" ht="84.6" customHeight="1" x14ac:dyDescent="0.25">
      <c r="A5" s="101">
        <v>2</v>
      </c>
      <c r="B5" s="96" t="s">
        <v>244</v>
      </c>
      <c r="C5" s="90"/>
      <c r="D5" s="147"/>
      <c r="E5" s="195"/>
      <c r="G5" s="148"/>
      <c r="H5" s="148"/>
      <c r="I5" s="74" t="s">
        <v>11</v>
      </c>
    </row>
    <row r="6" spans="1:9" s="113" customFormat="1" ht="15.6" x14ac:dyDescent="0.3">
      <c r="A6" s="325" t="s">
        <v>245</v>
      </c>
      <c r="B6" s="325"/>
      <c r="C6" s="91"/>
      <c r="D6" s="131">
        <f>COUNTIF(C7:C8,"Not Met")</f>
        <v>0</v>
      </c>
      <c r="E6" s="129"/>
      <c r="F6" s="187">
        <f>IF(D6,1,0)</f>
        <v>0</v>
      </c>
      <c r="G6" s="213"/>
      <c r="H6" s="213"/>
      <c r="I6" s="127"/>
    </row>
    <row r="7" spans="1:9" ht="93.6" customHeight="1" x14ac:dyDescent="0.25">
      <c r="A7" s="101">
        <v>3</v>
      </c>
      <c r="B7" s="94" t="s">
        <v>246</v>
      </c>
      <c r="C7" s="90"/>
      <c r="D7" s="160"/>
      <c r="E7" s="199"/>
      <c r="G7" s="206"/>
      <c r="H7" s="148"/>
    </row>
    <row r="8" spans="1:9" ht="31.2" customHeight="1" x14ac:dyDescent="0.25">
      <c r="A8" s="101">
        <v>4</v>
      </c>
      <c r="B8" s="94" t="s">
        <v>247</v>
      </c>
      <c r="C8" s="90"/>
      <c r="D8" s="160"/>
      <c r="E8" s="195"/>
      <c r="G8" s="272"/>
      <c r="H8" s="148"/>
    </row>
    <row r="9" spans="1:9" s="113" customFormat="1" ht="15.6" x14ac:dyDescent="0.3">
      <c r="A9" s="325" t="s">
        <v>248</v>
      </c>
      <c r="B9" s="325"/>
      <c r="C9" s="91"/>
      <c r="D9" s="131">
        <f>COUNTIF(C11:C11,"Not Met")</f>
        <v>0</v>
      </c>
      <c r="E9" s="129"/>
      <c r="F9" s="143">
        <f>IF(D9,1,0)</f>
        <v>0</v>
      </c>
      <c r="G9" s="213"/>
      <c r="H9" s="213"/>
      <c r="I9" s="127"/>
    </row>
    <row r="10" spans="1:9" s="113" customFormat="1" ht="120.6" customHeight="1" x14ac:dyDescent="0.3">
      <c r="A10" s="101">
        <v>5</v>
      </c>
      <c r="B10" s="94" t="s">
        <v>252</v>
      </c>
      <c r="C10" s="90"/>
      <c r="D10" s="249"/>
      <c r="E10" s="255"/>
      <c r="F10" s="256"/>
      <c r="G10" s="224"/>
      <c r="H10" s="224"/>
      <c r="I10" s="127"/>
    </row>
    <row r="11" spans="1:9" ht="30" customHeight="1" x14ac:dyDescent="0.25">
      <c r="A11" s="101">
        <v>6</v>
      </c>
      <c r="B11" s="94" t="s">
        <v>249</v>
      </c>
      <c r="C11" s="90"/>
      <c r="D11" s="160"/>
      <c r="E11" s="160"/>
      <c r="F11" s="251"/>
      <c r="G11" s="272"/>
      <c r="H11" s="148"/>
    </row>
    <row r="12" spans="1:9" s="113" customFormat="1" ht="15.6" customHeight="1" x14ac:dyDescent="0.3">
      <c r="A12" s="325" t="s">
        <v>250</v>
      </c>
      <c r="B12" s="325"/>
      <c r="C12" s="91"/>
      <c r="D12" s="131">
        <f>COUNTIF(C13:C13,"Not Met")</f>
        <v>0</v>
      </c>
      <c r="E12" s="129"/>
      <c r="F12" s="131">
        <f>IF(D12,1,0)</f>
        <v>0</v>
      </c>
      <c r="G12" s="213"/>
      <c r="H12" s="213"/>
      <c r="I12" s="127"/>
    </row>
    <row r="13" spans="1:9" s="123" customFormat="1" ht="86.4" customHeight="1" x14ac:dyDescent="0.3">
      <c r="A13" s="101">
        <v>7</v>
      </c>
      <c r="B13" s="94" t="s">
        <v>251</v>
      </c>
      <c r="C13" s="90"/>
      <c r="D13" s="236"/>
      <c r="E13" s="237"/>
      <c r="F13" s="236"/>
      <c r="G13" s="224"/>
      <c r="H13" s="224"/>
      <c r="I13" s="238"/>
    </row>
    <row r="14" spans="1:9" s="57" customFormat="1" ht="16.2" thickBot="1" x14ac:dyDescent="0.35">
      <c r="A14" s="151" t="s">
        <v>281</v>
      </c>
      <c r="B14" s="152"/>
      <c r="C14" s="153"/>
      <c r="D14" s="154"/>
      <c r="E14" s="154"/>
      <c r="F14" s="155">
        <f>SUM(F3,F6,F9,F12)</f>
        <v>0</v>
      </c>
      <c r="G14" s="277"/>
      <c r="H14" s="279"/>
      <c r="I14" s="80"/>
    </row>
  </sheetData>
  <mergeCells count="5">
    <mergeCell ref="A2:B2"/>
    <mergeCell ref="A3:B3"/>
    <mergeCell ref="A6:B6"/>
    <mergeCell ref="A9:B9"/>
    <mergeCell ref="A12:B12"/>
  </mergeCells>
  <dataValidations count="1">
    <dataValidation type="list" allowBlank="1" showInputMessage="1" showErrorMessage="1" sqref="C4:C5 C7:C8 C10:C11 C13" xr:uid="{1F810D69-23A1-4468-8FB9-779DCB7DE34D}">
      <formula1>"Met, N/A, Not Met"</formula1>
    </dataValidation>
  </dataValidations>
  <printOptions horizontalCentered="1"/>
  <pageMargins left="0.5" right="0.25" top="0.5" bottom="0.5" header="0.5" footer="0.25"/>
  <pageSetup scale="78" orientation="landscape" horizontalDpi="1200" verticalDpi="1200" r:id="rId1"/>
  <headerFooter>
    <oddFooter>&amp;L&amp;F&amp;C&amp;D&amp;R&amp;A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J114"/>
  <sheetViews>
    <sheetView showGridLines="0" zoomScaleNormal="100" zoomScaleSheetLayoutView="100" workbookViewId="0">
      <pane ySplit="1" topLeftCell="A2" activePane="bottomLeft" state="frozen"/>
      <selection activeCell="G25" sqref="G25"/>
      <selection pane="bottomLeft" activeCell="C3" sqref="C3"/>
    </sheetView>
  </sheetViews>
  <sheetFormatPr defaultColWidth="9.109375" defaultRowHeight="13.2" x14ac:dyDescent="0.25"/>
  <cols>
    <col min="1" max="1" width="3.44140625" style="45" customWidth="1"/>
    <col min="2" max="2" width="75.5546875" style="46" customWidth="1"/>
    <col min="3" max="3" width="11.109375" style="92" customWidth="1"/>
    <col min="4" max="4" width="12.6640625" style="138" hidden="1" customWidth="1"/>
    <col min="5" max="5" width="9" style="138" hidden="1" customWidth="1"/>
    <col min="6" max="6" width="7" style="139" customWidth="1"/>
    <col min="7" max="8" width="30.6640625" style="94" customWidth="1"/>
    <col min="9" max="9" width="27.44140625" style="49" hidden="1" customWidth="1"/>
    <col min="10" max="10" width="27.109375" style="50" customWidth="1"/>
    <col min="11" max="16384" width="9.109375" style="50"/>
  </cols>
  <sheetData>
    <row r="1" spans="1:10" s="3" customFormat="1" ht="27" x14ac:dyDescent="0.3">
      <c r="A1" s="312" t="s">
        <v>0</v>
      </c>
      <c r="B1" s="312"/>
      <c r="C1" s="130" t="s">
        <v>12</v>
      </c>
      <c r="D1" s="130"/>
      <c r="E1" s="130"/>
      <c r="F1" s="130" t="s">
        <v>4</v>
      </c>
      <c r="G1" s="224" t="s">
        <v>6</v>
      </c>
      <c r="H1" s="224" t="s">
        <v>7</v>
      </c>
      <c r="I1" s="2"/>
    </row>
    <row r="2" spans="1:10" s="111" customFormat="1" ht="18.75" customHeight="1" x14ac:dyDescent="0.3">
      <c r="A2" s="313" t="s">
        <v>171</v>
      </c>
      <c r="B2" s="314"/>
      <c r="C2" s="205"/>
      <c r="D2" s="143">
        <f>COUNTIF(C3:C14,"Not Met")</f>
        <v>0</v>
      </c>
      <c r="E2" s="144"/>
      <c r="F2" s="143">
        <f>IF(D2,1,0)</f>
        <v>0</v>
      </c>
      <c r="G2" s="263"/>
      <c r="H2" s="263"/>
      <c r="I2" s="112" t="s">
        <v>11</v>
      </c>
    </row>
    <row r="3" spans="1:10" s="4" customFormat="1" ht="27.75" customHeight="1" x14ac:dyDescent="0.25">
      <c r="A3" s="95">
        <v>1</v>
      </c>
      <c r="B3" s="128" t="s">
        <v>108</v>
      </c>
      <c r="C3" s="90"/>
      <c r="D3" s="134"/>
      <c r="E3" s="135"/>
      <c r="F3" s="315"/>
      <c r="G3" s="148"/>
      <c r="H3" s="148"/>
      <c r="I3" s="1" t="s">
        <v>10</v>
      </c>
      <c r="J3" s="82"/>
    </row>
    <row r="4" spans="1:10" s="4" customFormat="1" ht="26.4" customHeight="1" x14ac:dyDescent="0.25">
      <c r="A4" s="95">
        <v>2</v>
      </c>
      <c r="B4" s="128" t="s">
        <v>109</v>
      </c>
      <c r="C4" s="90"/>
      <c r="D4" s="134"/>
      <c r="E4" s="135"/>
      <c r="F4" s="315"/>
      <c r="G4" s="148"/>
      <c r="H4" s="148"/>
      <c r="I4" s="1"/>
    </row>
    <row r="5" spans="1:10" s="4" customFormat="1" ht="16.2" customHeight="1" x14ac:dyDescent="0.25">
      <c r="A5" s="95">
        <v>3</v>
      </c>
      <c r="B5" s="128" t="s">
        <v>110</v>
      </c>
      <c r="C5" s="90"/>
      <c r="D5" s="134"/>
      <c r="E5" s="134"/>
      <c r="F5" s="315"/>
      <c r="G5" s="148"/>
      <c r="H5" s="148"/>
      <c r="I5" s="1"/>
    </row>
    <row r="6" spans="1:10" s="4" customFormat="1" ht="41.7" customHeight="1" x14ac:dyDescent="0.25">
      <c r="A6" s="95">
        <v>4</v>
      </c>
      <c r="B6" s="128" t="s">
        <v>161</v>
      </c>
      <c r="C6" s="90"/>
      <c r="D6" s="134"/>
      <c r="E6" s="134"/>
      <c r="F6" s="315"/>
      <c r="G6" s="148"/>
      <c r="H6" s="148"/>
      <c r="I6" s="1"/>
    </row>
    <row r="7" spans="1:10" s="4" customFormat="1" ht="27" customHeight="1" x14ac:dyDescent="0.25">
      <c r="A7" s="95">
        <v>5</v>
      </c>
      <c r="B7" s="128" t="s">
        <v>172</v>
      </c>
      <c r="C7" s="90"/>
      <c r="D7" s="134"/>
      <c r="E7" s="134"/>
      <c r="F7" s="315"/>
      <c r="G7" s="148"/>
      <c r="H7" s="148"/>
      <c r="I7" s="1"/>
    </row>
    <row r="8" spans="1:10" s="4" customFormat="1" ht="80.400000000000006" customHeight="1" x14ac:dyDescent="0.25">
      <c r="A8" s="95">
        <v>6</v>
      </c>
      <c r="B8" s="128" t="s">
        <v>186</v>
      </c>
      <c r="C8" s="90"/>
      <c r="D8" s="134"/>
      <c r="E8" s="134"/>
      <c r="F8" s="315"/>
      <c r="G8" s="148"/>
      <c r="H8" s="148"/>
      <c r="I8" s="1"/>
    </row>
    <row r="9" spans="1:10" s="4" customFormat="1" ht="27.75" customHeight="1" x14ac:dyDescent="0.25">
      <c r="A9" s="95">
        <v>7</v>
      </c>
      <c r="B9" s="128" t="s">
        <v>111</v>
      </c>
      <c r="C9" s="90"/>
      <c r="D9" s="134"/>
      <c r="E9" s="134"/>
      <c r="F9" s="315"/>
      <c r="G9" s="148"/>
      <c r="H9" s="148"/>
      <c r="I9" s="1"/>
    </row>
    <row r="10" spans="1:10" s="4" customFormat="1" ht="27.45" customHeight="1" x14ac:dyDescent="0.25">
      <c r="A10" s="95">
        <v>8</v>
      </c>
      <c r="B10" s="128" t="s">
        <v>112</v>
      </c>
      <c r="C10" s="90"/>
      <c r="D10" s="134"/>
      <c r="E10" s="134"/>
      <c r="F10" s="315"/>
      <c r="G10" s="148"/>
      <c r="H10" s="148"/>
      <c r="I10" s="1"/>
    </row>
    <row r="11" spans="1:10" s="4" customFormat="1" ht="28.5" customHeight="1" x14ac:dyDescent="0.25">
      <c r="A11" s="95">
        <v>9</v>
      </c>
      <c r="B11" s="128" t="s">
        <v>113</v>
      </c>
      <c r="C11" s="91"/>
      <c r="D11" s="134"/>
      <c r="E11" s="134"/>
      <c r="F11" s="315"/>
      <c r="G11" s="262"/>
      <c r="H11" s="262"/>
      <c r="I11" s="1"/>
    </row>
    <row r="12" spans="1:10" s="4" customFormat="1" ht="41.4" customHeight="1" x14ac:dyDescent="0.25">
      <c r="A12" s="95"/>
      <c r="B12" s="128" t="s">
        <v>187</v>
      </c>
      <c r="C12" s="90"/>
      <c r="D12" s="134"/>
      <c r="E12" s="134"/>
      <c r="F12" s="315"/>
      <c r="G12" s="148"/>
      <c r="H12" s="148"/>
      <c r="I12" s="1"/>
    </row>
    <row r="13" spans="1:10" s="4" customFormat="1" ht="29.4" customHeight="1" x14ac:dyDescent="0.25">
      <c r="A13" s="95"/>
      <c r="B13" s="128" t="s">
        <v>273</v>
      </c>
      <c r="C13" s="90"/>
      <c r="D13" s="134"/>
      <c r="E13" s="134"/>
      <c r="F13" s="315"/>
      <c r="G13" s="148"/>
      <c r="H13" s="148"/>
      <c r="I13" s="1"/>
    </row>
    <row r="14" spans="1:10" s="4" customFormat="1" ht="30.6" customHeight="1" x14ac:dyDescent="0.25">
      <c r="A14" s="95"/>
      <c r="B14" s="128" t="s">
        <v>188</v>
      </c>
      <c r="C14" s="90"/>
      <c r="D14" s="134"/>
      <c r="E14" s="134"/>
      <c r="F14" s="315"/>
      <c r="G14" s="148"/>
      <c r="H14" s="148"/>
      <c r="I14" s="1"/>
    </row>
    <row r="15" spans="1:10" s="111" customFormat="1" ht="34.200000000000003" customHeight="1" x14ac:dyDescent="0.3">
      <c r="A15" s="318" t="s">
        <v>165</v>
      </c>
      <c r="B15" s="319"/>
      <c r="C15" s="320"/>
      <c r="D15" s="131">
        <f>COUNTIF(C16:C26,"Not Met")</f>
        <v>0</v>
      </c>
      <c r="E15" s="136"/>
      <c r="F15" s="131">
        <f>IF(D15,1,0)</f>
        <v>0</v>
      </c>
      <c r="G15" s="215"/>
      <c r="H15" s="215"/>
      <c r="I15" s="110"/>
    </row>
    <row r="16" spans="1:10" s="4" customFormat="1" ht="17.7" customHeight="1" x14ac:dyDescent="0.25">
      <c r="A16" s="235"/>
      <c r="B16" s="316" t="s">
        <v>1</v>
      </c>
      <c r="C16" s="316"/>
      <c r="D16" s="316"/>
      <c r="E16" s="316"/>
      <c r="F16" s="316"/>
      <c r="G16" s="316"/>
      <c r="H16" s="317"/>
      <c r="I16" s="1"/>
    </row>
    <row r="17" spans="1:9" s="4" customFormat="1" ht="40.200000000000003" customHeight="1" x14ac:dyDescent="0.25">
      <c r="A17" s="95">
        <v>10</v>
      </c>
      <c r="B17" s="128" t="s">
        <v>189</v>
      </c>
      <c r="C17" s="90"/>
      <c r="D17" s="134"/>
      <c r="E17" s="134"/>
      <c r="F17" s="315"/>
      <c r="G17" s="148"/>
      <c r="H17" s="148"/>
      <c r="I17" s="1"/>
    </row>
    <row r="18" spans="1:9" s="4" customFormat="1" ht="52.2" customHeight="1" x14ac:dyDescent="0.25">
      <c r="A18" s="95">
        <v>11</v>
      </c>
      <c r="B18" s="128" t="s">
        <v>162</v>
      </c>
      <c r="C18" s="90"/>
      <c r="D18" s="134"/>
      <c r="E18" s="134"/>
      <c r="F18" s="315"/>
      <c r="G18" s="264"/>
      <c r="H18" s="148"/>
      <c r="I18" s="1"/>
    </row>
    <row r="19" spans="1:9" s="4" customFormat="1" ht="26.4" customHeight="1" x14ac:dyDescent="0.25">
      <c r="A19" s="95">
        <v>12</v>
      </c>
      <c r="B19" s="128" t="s">
        <v>114</v>
      </c>
      <c r="C19" s="90"/>
      <c r="D19" s="134"/>
      <c r="E19" s="134"/>
      <c r="F19" s="315"/>
      <c r="G19" s="148"/>
      <c r="H19" s="148"/>
      <c r="I19" s="1"/>
    </row>
    <row r="20" spans="1:9" s="4" customFormat="1" ht="28.95" customHeight="1" x14ac:dyDescent="0.25">
      <c r="A20" s="95">
        <v>13</v>
      </c>
      <c r="B20" s="128" t="s">
        <v>115</v>
      </c>
      <c r="C20" s="90"/>
      <c r="D20" s="134"/>
      <c r="E20" s="134"/>
      <c r="F20" s="315"/>
      <c r="G20" s="206"/>
      <c r="H20" s="148"/>
      <c r="I20" s="1"/>
    </row>
    <row r="21" spans="1:9" s="4" customFormat="1" ht="109.5" customHeight="1" x14ac:dyDescent="0.25">
      <c r="A21" s="95">
        <v>14</v>
      </c>
      <c r="B21" s="133" t="s">
        <v>116</v>
      </c>
      <c r="C21" s="90"/>
      <c r="D21" s="134"/>
      <c r="E21" s="134"/>
      <c r="F21" s="322"/>
      <c r="G21" s="148"/>
      <c r="H21" s="148"/>
      <c r="I21" s="1"/>
    </row>
    <row r="22" spans="1:9" s="4" customFormat="1" ht="14.4" customHeight="1" x14ac:dyDescent="0.25">
      <c r="A22" s="95">
        <v>15</v>
      </c>
      <c r="B22" s="128" t="s">
        <v>163</v>
      </c>
      <c r="C22" s="90"/>
      <c r="D22" s="134"/>
      <c r="E22" s="134"/>
      <c r="F22" s="322"/>
      <c r="G22" s="206"/>
      <c r="H22" s="148"/>
      <c r="I22" s="1"/>
    </row>
    <row r="23" spans="1:9" s="4" customFormat="1" ht="28.5" customHeight="1" x14ac:dyDescent="0.25">
      <c r="A23" s="95">
        <v>16</v>
      </c>
      <c r="B23" s="128" t="s">
        <v>103</v>
      </c>
      <c r="C23" s="90"/>
      <c r="D23" s="134"/>
      <c r="E23" s="134"/>
      <c r="F23" s="322"/>
      <c r="G23" s="206"/>
      <c r="H23" s="206"/>
      <c r="I23" s="1"/>
    </row>
    <row r="24" spans="1:9" s="4" customFormat="1" ht="93" customHeight="1" x14ac:dyDescent="0.25">
      <c r="A24" s="95"/>
      <c r="B24" s="128" t="s">
        <v>62</v>
      </c>
      <c r="C24" s="90"/>
      <c r="D24" s="134"/>
      <c r="E24" s="134"/>
      <c r="F24" s="322"/>
      <c r="G24" s="148"/>
      <c r="H24" s="148"/>
      <c r="I24" s="1"/>
    </row>
    <row r="25" spans="1:9" s="4" customFormat="1" ht="27.6" customHeight="1" x14ac:dyDescent="0.25">
      <c r="A25" s="95"/>
      <c r="B25" s="128" t="s">
        <v>190</v>
      </c>
      <c r="C25" s="90"/>
      <c r="D25" s="134"/>
      <c r="E25" s="134"/>
      <c r="F25" s="322"/>
      <c r="G25" s="148"/>
      <c r="H25" s="148"/>
      <c r="I25" s="1"/>
    </row>
    <row r="26" spans="1:9" s="4" customFormat="1" ht="13.2" customHeight="1" x14ac:dyDescent="0.25">
      <c r="A26" s="95"/>
      <c r="B26" s="128" t="s">
        <v>191</v>
      </c>
      <c r="C26" s="90"/>
      <c r="D26" s="134"/>
      <c r="E26" s="134"/>
      <c r="F26" s="322"/>
      <c r="G26" s="148"/>
      <c r="H26" s="148"/>
      <c r="I26" s="1"/>
    </row>
    <row r="27" spans="1:9" s="111" customFormat="1" ht="14.85" customHeight="1" x14ac:dyDescent="0.3">
      <c r="A27" s="318" t="s">
        <v>55</v>
      </c>
      <c r="B27" s="321"/>
      <c r="C27" s="150"/>
      <c r="D27" s="137">
        <f>COUNTIF(C28:C31,"Not Met")</f>
        <v>0</v>
      </c>
      <c r="E27" s="136"/>
      <c r="F27" s="131">
        <f>IF(D27,1,0)</f>
        <v>0</v>
      </c>
      <c r="G27" s="215"/>
      <c r="H27" s="215"/>
      <c r="I27" s="110"/>
    </row>
    <row r="28" spans="1:9" s="4" customFormat="1" ht="28.2" customHeight="1" x14ac:dyDescent="0.25">
      <c r="A28" s="232">
        <v>17</v>
      </c>
      <c r="B28" s="234" t="s">
        <v>192</v>
      </c>
      <c r="C28" s="90"/>
      <c r="D28" s="134"/>
      <c r="E28" s="134"/>
      <c r="F28" s="315"/>
      <c r="G28" s="148"/>
      <c r="H28" s="148"/>
      <c r="I28" s="1"/>
    </row>
    <row r="29" spans="1:9" s="4" customFormat="1" ht="26.4" customHeight="1" x14ac:dyDescent="0.25">
      <c r="A29" s="95">
        <v>18</v>
      </c>
      <c r="B29" s="128" t="s">
        <v>193</v>
      </c>
      <c r="C29" s="90"/>
      <c r="D29" s="134"/>
      <c r="E29" s="134"/>
      <c r="F29" s="315"/>
      <c r="G29" s="148"/>
      <c r="H29" s="148"/>
      <c r="I29" s="1"/>
    </row>
    <row r="30" spans="1:9" s="4" customFormat="1" ht="27.45" customHeight="1" x14ac:dyDescent="0.25">
      <c r="A30" s="95">
        <v>19</v>
      </c>
      <c r="B30" s="128" t="s">
        <v>194</v>
      </c>
      <c r="C30" s="90"/>
      <c r="D30" s="134"/>
      <c r="E30" s="134"/>
      <c r="F30" s="315"/>
      <c r="G30" s="148"/>
      <c r="H30" s="148"/>
      <c r="I30" s="1"/>
    </row>
    <row r="31" spans="1:9" s="4" customFormat="1" ht="28.95" customHeight="1" x14ac:dyDescent="0.25">
      <c r="A31" s="95">
        <v>20</v>
      </c>
      <c r="B31" s="128" t="s">
        <v>195</v>
      </c>
      <c r="C31" s="90"/>
      <c r="D31" s="134"/>
      <c r="E31" s="134"/>
      <c r="F31" s="315"/>
      <c r="G31" s="148"/>
      <c r="H31" s="148"/>
      <c r="I31" s="1"/>
    </row>
    <row r="32" spans="1:9" s="111" customFormat="1" ht="16.95" customHeight="1" x14ac:dyDescent="0.3">
      <c r="A32" s="318" t="s">
        <v>56</v>
      </c>
      <c r="B32" s="321"/>
      <c r="C32" s="150"/>
      <c r="D32" s="137">
        <f>COUNTIF(C33:C35,"Not Met")</f>
        <v>0</v>
      </c>
      <c r="E32" s="136"/>
      <c r="F32" s="131">
        <f>IF(D32,1,0)</f>
        <v>0</v>
      </c>
      <c r="G32" s="215"/>
      <c r="H32" s="215"/>
      <c r="I32" s="110"/>
    </row>
    <row r="33" spans="1:9" s="4" customFormat="1" ht="41.7" customHeight="1" x14ac:dyDescent="0.25">
      <c r="A33" s="232">
        <v>21</v>
      </c>
      <c r="B33" s="234" t="s">
        <v>104</v>
      </c>
      <c r="C33" s="90"/>
      <c r="D33" s="134"/>
      <c r="E33" s="134"/>
      <c r="F33" s="315"/>
      <c r="G33" s="148"/>
      <c r="H33" s="148"/>
      <c r="I33" s="1"/>
    </row>
    <row r="34" spans="1:9" s="4" customFormat="1" ht="133.19999999999999" customHeight="1" x14ac:dyDescent="0.25">
      <c r="A34" s="95">
        <v>22</v>
      </c>
      <c r="B34" s="128" t="s">
        <v>282</v>
      </c>
      <c r="C34" s="90"/>
      <c r="D34" s="134"/>
      <c r="E34" s="134"/>
      <c r="F34" s="315"/>
      <c r="G34" s="148"/>
      <c r="H34" s="148"/>
      <c r="I34" s="1"/>
    </row>
    <row r="35" spans="1:9" s="4" customFormat="1" ht="26.4" customHeight="1" x14ac:dyDescent="0.25">
      <c r="A35" s="95">
        <v>23</v>
      </c>
      <c r="B35" s="128" t="s">
        <v>196</v>
      </c>
      <c r="C35" s="90"/>
      <c r="D35" s="134"/>
      <c r="E35" s="134"/>
      <c r="F35" s="315"/>
      <c r="G35" s="148"/>
      <c r="H35" s="148"/>
      <c r="I35" s="1"/>
    </row>
    <row r="36" spans="1:9" s="111" customFormat="1" ht="16.95" customHeight="1" x14ac:dyDescent="0.3">
      <c r="A36" s="318" t="s">
        <v>57</v>
      </c>
      <c r="B36" s="321"/>
      <c r="C36" s="150"/>
      <c r="D36" s="137">
        <f>COUNTIF(C37:C39,"Not Met")</f>
        <v>0</v>
      </c>
      <c r="E36" s="136"/>
      <c r="F36" s="131">
        <f>IF(D36,1,0)</f>
        <v>0</v>
      </c>
      <c r="G36" s="215"/>
      <c r="H36" s="215"/>
      <c r="I36" s="110"/>
    </row>
    <row r="37" spans="1:9" s="4" customFormat="1" ht="160.80000000000001" customHeight="1" x14ac:dyDescent="0.25">
      <c r="A37" s="232">
        <v>24</v>
      </c>
      <c r="B37" s="234" t="s">
        <v>270</v>
      </c>
      <c r="C37" s="90"/>
      <c r="D37" s="134"/>
      <c r="E37" s="134"/>
      <c r="F37" s="315"/>
      <c r="G37" s="148"/>
      <c r="H37" s="148"/>
      <c r="I37" s="1"/>
    </row>
    <row r="38" spans="1:9" s="4" customFormat="1" ht="25.8" customHeight="1" x14ac:dyDescent="0.25">
      <c r="A38" s="95">
        <v>25</v>
      </c>
      <c r="B38" s="128" t="s">
        <v>105</v>
      </c>
      <c r="C38" s="90"/>
      <c r="D38" s="134"/>
      <c r="E38" s="134"/>
      <c r="F38" s="315"/>
      <c r="G38" s="148"/>
      <c r="H38" s="148"/>
      <c r="I38" s="1"/>
    </row>
    <row r="39" spans="1:9" s="4" customFormat="1" ht="147.6" customHeight="1" x14ac:dyDescent="0.25">
      <c r="A39" s="95">
        <v>26</v>
      </c>
      <c r="B39" s="128" t="s">
        <v>197</v>
      </c>
      <c r="C39" s="90"/>
      <c r="D39" s="134"/>
      <c r="E39" s="134"/>
      <c r="F39" s="315"/>
      <c r="G39" s="148"/>
      <c r="H39" s="148"/>
      <c r="I39" s="1"/>
    </row>
    <row r="40" spans="1:9" s="111" customFormat="1" ht="14.85" customHeight="1" x14ac:dyDescent="0.3">
      <c r="A40" s="318" t="s">
        <v>51</v>
      </c>
      <c r="B40" s="321"/>
      <c r="C40" s="150"/>
      <c r="D40" s="137">
        <f>COUNTIF(C41:C42,"Not Met")</f>
        <v>0</v>
      </c>
      <c r="E40" s="136"/>
      <c r="F40" s="137">
        <f>IF(D40,1,0)</f>
        <v>0</v>
      </c>
      <c r="G40" s="215"/>
      <c r="H40" s="215"/>
      <c r="I40" s="110"/>
    </row>
    <row r="41" spans="1:9" s="4" customFormat="1" ht="26.4" customHeight="1" x14ac:dyDescent="0.25">
      <c r="A41" s="232">
        <v>27</v>
      </c>
      <c r="B41" s="234" t="s">
        <v>106</v>
      </c>
      <c r="C41" s="90"/>
      <c r="D41" s="134"/>
      <c r="E41" s="134"/>
      <c r="F41" s="226"/>
      <c r="G41" s="148"/>
      <c r="H41" s="148"/>
      <c r="I41" s="1"/>
    </row>
    <row r="42" spans="1:9" s="4" customFormat="1" ht="26.4" customHeight="1" x14ac:dyDescent="0.25">
      <c r="A42" s="95">
        <v>28</v>
      </c>
      <c r="B42" s="128" t="s">
        <v>164</v>
      </c>
      <c r="C42" s="90"/>
      <c r="D42" s="134"/>
      <c r="E42" s="134"/>
      <c r="F42" s="226"/>
      <c r="G42" s="148"/>
      <c r="H42" s="148"/>
      <c r="I42" s="1"/>
    </row>
    <row r="43" spans="1:9" s="111" customFormat="1" ht="14.85" customHeight="1" x14ac:dyDescent="0.3">
      <c r="A43" s="318" t="s">
        <v>58</v>
      </c>
      <c r="B43" s="321"/>
      <c r="C43" s="150"/>
      <c r="D43" s="137">
        <f>COUNTIF(C44:C44,"Not Met")</f>
        <v>0</v>
      </c>
      <c r="E43" s="136"/>
      <c r="F43" s="131">
        <f>IF(D43,1,0)</f>
        <v>0</v>
      </c>
      <c r="G43" s="215"/>
      <c r="H43" s="215"/>
      <c r="I43" s="110"/>
    </row>
    <row r="44" spans="1:9" s="4" customFormat="1" ht="13.8" customHeight="1" x14ac:dyDescent="0.25">
      <c r="A44" s="232">
        <v>29</v>
      </c>
      <c r="B44" s="233" t="s">
        <v>107</v>
      </c>
      <c r="C44" s="107"/>
      <c r="D44" s="141"/>
      <c r="E44" s="141"/>
      <c r="F44" s="142"/>
      <c r="G44" s="156"/>
      <c r="H44" s="156"/>
      <c r="I44" s="1"/>
    </row>
    <row r="45" spans="1:9" s="111" customFormat="1" ht="15.6" x14ac:dyDescent="0.3">
      <c r="A45" s="140" t="s">
        <v>2</v>
      </c>
      <c r="B45" s="109"/>
      <c r="C45" s="150"/>
      <c r="D45" s="136"/>
      <c r="E45" s="136"/>
      <c r="F45" s="131">
        <f>SUM(F43,F40,F36,F32,F27,F15,F2)</f>
        <v>0</v>
      </c>
      <c r="G45" s="215"/>
      <c r="H45" s="215"/>
      <c r="I45" s="110"/>
    </row>
    <row r="46" spans="1:9" x14ac:dyDescent="0.25">
      <c r="C46" s="52"/>
      <c r="D46" s="47"/>
      <c r="E46" s="47"/>
      <c r="F46" s="48"/>
      <c r="G46" s="222"/>
      <c r="H46" s="222"/>
    </row>
    <row r="47" spans="1:9" x14ac:dyDescent="0.25">
      <c r="C47" s="52"/>
      <c r="D47" s="47"/>
      <c r="E47" s="47"/>
      <c r="F47" s="48"/>
      <c r="G47" s="222"/>
      <c r="H47" s="222"/>
    </row>
    <row r="48" spans="1:9" x14ac:dyDescent="0.25">
      <c r="C48" s="52"/>
      <c r="D48" s="47"/>
      <c r="E48" s="47"/>
      <c r="F48" s="48"/>
      <c r="G48" s="222"/>
      <c r="H48" s="222"/>
    </row>
    <row r="49" spans="3:8" x14ac:dyDescent="0.25">
      <c r="C49" s="52"/>
      <c r="D49" s="47"/>
      <c r="E49" s="47"/>
      <c r="F49" s="48"/>
      <c r="G49" s="222"/>
      <c r="H49" s="222"/>
    </row>
    <row r="50" spans="3:8" x14ac:dyDescent="0.25">
      <c r="C50" s="52"/>
      <c r="D50" s="47"/>
      <c r="E50" s="47"/>
      <c r="F50" s="48"/>
      <c r="G50" s="222"/>
      <c r="H50" s="222"/>
    </row>
    <row r="51" spans="3:8" x14ac:dyDescent="0.25">
      <c r="C51" s="52"/>
      <c r="D51" s="47"/>
      <c r="E51" s="47"/>
      <c r="F51" s="48"/>
      <c r="G51" s="222"/>
      <c r="H51" s="222"/>
    </row>
    <row r="52" spans="3:8" x14ac:dyDescent="0.25">
      <c r="C52" s="52"/>
      <c r="D52" s="47"/>
      <c r="E52" s="47"/>
      <c r="F52" s="48"/>
      <c r="G52" s="222"/>
      <c r="H52" s="222"/>
    </row>
    <row r="53" spans="3:8" x14ac:dyDescent="0.25">
      <c r="C53" s="52"/>
      <c r="D53" s="47"/>
      <c r="E53" s="47"/>
      <c r="F53" s="48"/>
      <c r="G53" s="222"/>
      <c r="H53" s="222"/>
    </row>
    <row r="54" spans="3:8" x14ac:dyDescent="0.25">
      <c r="C54" s="52"/>
      <c r="D54" s="47"/>
      <c r="E54" s="47"/>
      <c r="F54" s="48"/>
      <c r="G54" s="222"/>
      <c r="H54" s="222"/>
    </row>
    <row r="55" spans="3:8" x14ac:dyDescent="0.25">
      <c r="C55" s="52"/>
      <c r="D55" s="47"/>
      <c r="E55" s="47"/>
      <c r="F55" s="48"/>
      <c r="G55" s="222"/>
      <c r="H55" s="222"/>
    </row>
    <row r="56" spans="3:8" x14ac:dyDescent="0.25">
      <c r="C56" s="52"/>
      <c r="D56" s="47"/>
      <c r="E56" s="47"/>
      <c r="F56" s="48"/>
      <c r="G56" s="222"/>
      <c r="H56" s="222"/>
    </row>
    <row r="57" spans="3:8" x14ac:dyDescent="0.25">
      <c r="C57" s="52"/>
      <c r="D57" s="47"/>
      <c r="E57" s="47"/>
      <c r="F57" s="48"/>
      <c r="G57" s="222"/>
      <c r="H57" s="222"/>
    </row>
    <row r="58" spans="3:8" x14ac:dyDescent="0.25">
      <c r="C58" s="52"/>
      <c r="D58" s="47"/>
      <c r="E58" s="47"/>
      <c r="F58" s="48"/>
      <c r="G58" s="222"/>
      <c r="H58" s="222"/>
    </row>
    <row r="59" spans="3:8" x14ac:dyDescent="0.25">
      <c r="C59" s="52"/>
      <c r="D59" s="47"/>
      <c r="E59" s="47"/>
      <c r="F59" s="48"/>
      <c r="G59" s="222"/>
      <c r="H59" s="222"/>
    </row>
    <row r="60" spans="3:8" x14ac:dyDescent="0.25">
      <c r="C60" s="52"/>
      <c r="D60" s="47"/>
      <c r="E60" s="47"/>
      <c r="F60" s="48"/>
      <c r="G60" s="222"/>
      <c r="H60" s="222"/>
    </row>
    <row r="61" spans="3:8" x14ac:dyDescent="0.25">
      <c r="C61" s="52"/>
      <c r="D61" s="47"/>
      <c r="E61" s="47"/>
      <c r="F61" s="48"/>
      <c r="G61" s="222"/>
      <c r="H61" s="222"/>
    </row>
    <row r="62" spans="3:8" x14ac:dyDescent="0.25">
      <c r="C62" s="52"/>
      <c r="D62" s="47"/>
      <c r="E62" s="47"/>
      <c r="F62" s="48"/>
      <c r="G62" s="222"/>
      <c r="H62" s="222"/>
    </row>
    <row r="63" spans="3:8" x14ac:dyDescent="0.25">
      <c r="C63" s="52"/>
      <c r="D63" s="47"/>
      <c r="E63" s="47"/>
      <c r="F63" s="48"/>
      <c r="G63" s="222"/>
      <c r="H63" s="222"/>
    </row>
    <row r="64" spans="3:8" x14ac:dyDescent="0.25">
      <c r="C64" s="52"/>
      <c r="D64" s="47"/>
      <c r="E64" s="47"/>
      <c r="F64" s="48"/>
      <c r="G64" s="222"/>
      <c r="H64" s="222"/>
    </row>
    <row r="65" spans="3:8" x14ac:dyDescent="0.25">
      <c r="C65" s="52"/>
      <c r="D65" s="47"/>
      <c r="E65" s="47"/>
      <c r="F65" s="48"/>
      <c r="G65" s="222"/>
      <c r="H65" s="222"/>
    </row>
    <row r="66" spans="3:8" x14ac:dyDescent="0.25">
      <c r="C66" s="52"/>
      <c r="D66" s="47"/>
      <c r="E66" s="47"/>
      <c r="F66" s="48"/>
      <c r="G66" s="222"/>
      <c r="H66" s="222"/>
    </row>
    <row r="67" spans="3:8" x14ac:dyDescent="0.25">
      <c r="C67" s="52"/>
      <c r="D67" s="47"/>
      <c r="E67" s="47"/>
      <c r="F67" s="48"/>
      <c r="G67" s="222"/>
      <c r="H67" s="222"/>
    </row>
    <row r="68" spans="3:8" x14ac:dyDescent="0.25">
      <c r="C68" s="52"/>
      <c r="D68" s="47"/>
      <c r="E68" s="47"/>
      <c r="F68" s="48"/>
      <c r="G68" s="222"/>
      <c r="H68" s="222"/>
    </row>
    <row r="69" spans="3:8" x14ac:dyDescent="0.25">
      <c r="C69" s="52"/>
      <c r="D69" s="47"/>
      <c r="E69" s="47"/>
      <c r="F69" s="48"/>
      <c r="G69" s="222"/>
      <c r="H69" s="222"/>
    </row>
    <row r="70" spans="3:8" x14ac:dyDescent="0.25">
      <c r="C70" s="52"/>
      <c r="D70" s="47"/>
      <c r="E70" s="47"/>
      <c r="F70" s="48"/>
      <c r="G70" s="222"/>
      <c r="H70" s="222"/>
    </row>
    <row r="71" spans="3:8" x14ac:dyDescent="0.25">
      <c r="C71" s="52"/>
      <c r="D71" s="47"/>
      <c r="E71" s="47"/>
      <c r="F71" s="48"/>
      <c r="G71" s="222"/>
      <c r="H71" s="222"/>
    </row>
    <row r="72" spans="3:8" x14ac:dyDescent="0.25">
      <c r="C72" s="52"/>
      <c r="D72" s="47"/>
      <c r="E72" s="47"/>
      <c r="F72" s="48"/>
      <c r="G72" s="222"/>
      <c r="H72" s="222"/>
    </row>
    <row r="73" spans="3:8" x14ac:dyDescent="0.25">
      <c r="C73" s="52"/>
      <c r="D73" s="47"/>
      <c r="E73" s="47"/>
      <c r="F73" s="48"/>
      <c r="G73" s="222"/>
      <c r="H73" s="222"/>
    </row>
    <row r="74" spans="3:8" x14ac:dyDescent="0.25">
      <c r="C74" s="52"/>
      <c r="D74" s="47"/>
      <c r="E74" s="47"/>
      <c r="F74" s="48"/>
      <c r="G74" s="222"/>
      <c r="H74" s="222"/>
    </row>
    <row r="75" spans="3:8" x14ac:dyDescent="0.25">
      <c r="C75" s="52"/>
      <c r="D75" s="47"/>
      <c r="E75" s="47"/>
      <c r="F75" s="48"/>
      <c r="G75" s="222"/>
      <c r="H75" s="222"/>
    </row>
    <row r="76" spans="3:8" x14ac:dyDescent="0.25">
      <c r="C76" s="52"/>
      <c r="D76" s="47"/>
      <c r="E76" s="47"/>
      <c r="F76" s="48"/>
      <c r="G76" s="222"/>
      <c r="H76" s="222"/>
    </row>
    <row r="77" spans="3:8" x14ac:dyDescent="0.25">
      <c r="C77" s="52"/>
      <c r="D77" s="47"/>
      <c r="E77" s="47"/>
      <c r="F77" s="48"/>
      <c r="G77" s="222"/>
      <c r="H77" s="222"/>
    </row>
    <row r="78" spans="3:8" x14ac:dyDescent="0.25">
      <c r="C78" s="52"/>
      <c r="D78" s="47"/>
      <c r="E78" s="47"/>
      <c r="F78" s="48"/>
      <c r="G78" s="222"/>
      <c r="H78" s="222"/>
    </row>
    <row r="79" spans="3:8" x14ac:dyDescent="0.25">
      <c r="C79" s="52"/>
      <c r="D79" s="47"/>
      <c r="E79" s="47"/>
      <c r="F79" s="48"/>
      <c r="G79" s="222"/>
      <c r="H79" s="222"/>
    </row>
    <row r="80" spans="3:8" x14ac:dyDescent="0.25">
      <c r="C80" s="52"/>
      <c r="D80" s="47"/>
      <c r="E80" s="47"/>
      <c r="F80" s="48"/>
      <c r="G80" s="222"/>
      <c r="H80" s="222"/>
    </row>
    <row r="81" spans="3:8" x14ac:dyDescent="0.25">
      <c r="C81" s="52"/>
      <c r="D81" s="47"/>
      <c r="E81" s="47"/>
      <c r="F81" s="48"/>
      <c r="G81" s="222"/>
      <c r="H81" s="222"/>
    </row>
    <row r="82" spans="3:8" x14ac:dyDescent="0.25">
      <c r="C82" s="52"/>
      <c r="D82" s="47"/>
      <c r="E82" s="47"/>
      <c r="F82" s="48"/>
      <c r="G82" s="222"/>
      <c r="H82" s="222"/>
    </row>
    <row r="83" spans="3:8" x14ac:dyDescent="0.25">
      <c r="C83" s="52"/>
      <c r="D83" s="47"/>
      <c r="E83" s="47"/>
      <c r="F83" s="48"/>
      <c r="G83" s="222"/>
      <c r="H83" s="222"/>
    </row>
    <row r="84" spans="3:8" x14ac:dyDescent="0.25">
      <c r="C84" s="52"/>
      <c r="D84" s="47"/>
      <c r="E84" s="47"/>
      <c r="F84" s="48"/>
      <c r="G84" s="222"/>
      <c r="H84" s="222"/>
    </row>
    <row r="85" spans="3:8" x14ac:dyDescent="0.25">
      <c r="C85" s="52"/>
      <c r="D85" s="47"/>
      <c r="E85" s="47"/>
      <c r="F85" s="48"/>
      <c r="G85" s="222"/>
      <c r="H85" s="222"/>
    </row>
    <row r="86" spans="3:8" x14ac:dyDescent="0.25">
      <c r="C86" s="52"/>
      <c r="D86" s="47"/>
      <c r="E86" s="47"/>
      <c r="F86" s="48"/>
      <c r="G86" s="222"/>
      <c r="H86" s="222"/>
    </row>
    <row r="87" spans="3:8" x14ac:dyDescent="0.25">
      <c r="C87" s="52"/>
      <c r="D87" s="47"/>
      <c r="E87" s="47"/>
      <c r="F87" s="48"/>
      <c r="G87" s="222"/>
      <c r="H87" s="222"/>
    </row>
    <row r="88" spans="3:8" x14ac:dyDescent="0.25">
      <c r="C88" s="52"/>
      <c r="D88" s="47"/>
      <c r="E88" s="47"/>
      <c r="F88" s="48"/>
      <c r="G88" s="222"/>
      <c r="H88" s="222"/>
    </row>
    <row r="89" spans="3:8" x14ac:dyDescent="0.25">
      <c r="C89" s="52"/>
      <c r="D89" s="47"/>
      <c r="E89" s="47"/>
      <c r="F89" s="48"/>
      <c r="G89" s="222"/>
      <c r="H89" s="222"/>
    </row>
    <row r="90" spans="3:8" x14ac:dyDescent="0.25">
      <c r="C90" s="52"/>
      <c r="D90" s="47"/>
      <c r="E90" s="47"/>
      <c r="F90" s="48"/>
      <c r="G90" s="222"/>
      <c r="H90" s="222"/>
    </row>
    <row r="91" spans="3:8" x14ac:dyDescent="0.25">
      <c r="C91" s="52"/>
      <c r="D91" s="47"/>
      <c r="E91" s="47"/>
      <c r="F91" s="48"/>
      <c r="G91" s="222"/>
      <c r="H91" s="222"/>
    </row>
    <row r="92" spans="3:8" x14ac:dyDescent="0.25">
      <c r="C92" s="52"/>
      <c r="D92" s="47"/>
      <c r="E92" s="47"/>
      <c r="F92" s="48"/>
      <c r="G92" s="222"/>
      <c r="H92" s="222"/>
    </row>
    <row r="93" spans="3:8" x14ac:dyDescent="0.25">
      <c r="C93" s="52"/>
      <c r="D93" s="47"/>
      <c r="E93" s="47"/>
      <c r="F93" s="48"/>
      <c r="G93" s="222"/>
      <c r="H93" s="222"/>
    </row>
    <row r="94" spans="3:8" x14ac:dyDescent="0.25">
      <c r="C94" s="52"/>
      <c r="D94" s="47"/>
      <c r="E94" s="47"/>
      <c r="F94" s="48"/>
      <c r="G94" s="222"/>
      <c r="H94" s="222"/>
    </row>
    <row r="95" spans="3:8" x14ac:dyDescent="0.25">
      <c r="C95" s="52"/>
      <c r="D95" s="47"/>
      <c r="E95" s="47"/>
      <c r="F95" s="48"/>
      <c r="G95" s="222"/>
      <c r="H95" s="222"/>
    </row>
    <row r="96" spans="3:8" x14ac:dyDescent="0.25">
      <c r="C96" s="52"/>
      <c r="D96" s="47"/>
      <c r="E96" s="47"/>
      <c r="F96" s="48"/>
      <c r="G96" s="222"/>
      <c r="H96" s="222"/>
    </row>
    <row r="97" spans="3:8" x14ac:dyDescent="0.25">
      <c r="C97" s="52"/>
      <c r="D97" s="47"/>
      <c r="E97" s="47"/>
      <c r="F97" s="48"/>
      <c r="G97" s="222"/>
      <c r="H97" s="222"/>
    </row>
    <row r="98" spans="3:8" x14ac:dyDescent="0.25">
      <c r="C98" s="52"/>
      <c r="D98" s="47"/>
      <c r="E98" s="47"/>
      <c r="F98" s="48"/>
      <c r="G98" s="222"/>
      <c r="H98" s="222"/>
    </row>
    <row r="99" spans="3:8" x14ac:dyDescent="0.25">
      <c r="C99" s="52"/>
      <c r="D99" s="47"/>
      <c r="E99" s="47"/>
      <c r="F99" s="48"/>
      <c r="G99" s="222"/>
      <c r="H99" s="222"/>
    </row>
    <row r="100" spans="3:8" x14ac:dyDescent="0.25">
      <c r="C100" s="52"/>
      <c r="D100" s="47"/>
      <c r="E100" s="47"/>
      <c r="F100" s="48"/>
      <c r="G100" s="222"/>
      <c r="H100" s="222"/>
    </row>
    <row r="101" spans="3:8" x14ac:dyDescent="0.25">
      <c r="C101" s="52"/>
      <c r="D101" s="47"/>
      <c r="E101" s="47"/>
      <c r="F101" s="48"/>
      <c r="G101" s="222"/>
      <c r="H101" s="222"/>
    </row>
    <row r="102" spans="3:8" x14ac:dyDescent="0.25">
      <c r="C102" s="52"/>
      <c r="D102" s="47"/>
      <c r="E102" s="47"/>
      <c r="F102" s="48"/>
      <c r="G102" s="222"/>
      <c r="H102" s="222"/>
    </row>
    <row r="103" spans="3:8" x14ac:dyDescent="0.25">
      <c r="C103" s="52"/>
      <c r="D103" s="47"/>
      <c r="E103" s="47"/>
      <c r="F103" s="48"/>
      <c r="G103" s="222"/>
      <c r="H103" s="222"/>
    </row>
    <row r="104" spans="3:8" x14ac:dyDescent="0.25">
      <c r="C104" s="52"/>
      <c r="D104" s="47"/>
      <c r="E104" s="47"/>
      <c r="F104" s="48"/>
      <c r="G104" s="222"/>
      <c r="H104" s="222"/>
    </row>
    <row r="105" spans="3:8" x14ac:dyDescent="0.25">
      <c r="C105" s="52"/>
      <c r="D105" s="47"/>
      <c r="E105" s="47"/>
      <c r="F105" s="48"/>
      <c r="G105" s="222"/>
      <c r="H105" s="222"/>
    </row>
    <row r="106" spans="3:8" x14ac:dyDescent="0.25">
      <c r="C106" s="52"/>
      <c r="D106" s="47"/>
      <c r="E106" s="47"/>
      <c r="F106" s="48"/>
      <c r="G106" s="222"/>
      <c r="H106" s="222"/>
    </row>
    <row r="107" spans="3:8" x14ac:dyDescent="0.25">
      <c r="C107" s="52"/>
      <c r="D107" s="47"/>
      <c r="E107" s="47"/>
      <c r="F107" s="48"/>
      <c r="G107" s="222"/>
      <c r="H107" s="222"/>
    </row>
    <row r="108" spans="3:8" x14ac:dyDescent="0.25">
      <c r="C108" s="52"/>
      <c r="D108" s="47"/>
      <c r="E108" s="47"/>
      <c r="F108" s="48"/>
      <c r="G108" s="222"/>
      <c r="H108" s="222"/>
    </row>
    <row r="109" spans="3:8" x14ac:dyDescent="0.25">
      <c r="C109" s="52"/>
      <c r="D109" s="47"/>
      <c r="E109" s="47"/>
      <c r="F109" s="48"/>
      <c r="G109" s="222"/>
      <c r="H109" s="222"/>
    </row>
    <row r="110" spans="3:8" x14ac:dyDescent="0.25">
      <c r="C110" s="52"/>
      <c r="D110" s="47"/>
      <c r="E110" s="47"/>
      <c r="F110" s="48"/>
      <c r="G110" s="222"/>
      <c r="H110" s="222"/>
    </row>
    <row r="111" spans="3:8" x14ac:dyDescent="0.25">
      <c r="C111" s="52"/>
      <c r="D111" s="47"/>
      <c r="E111" s="47"/>
      <c r="F111" s="48"/>
      <c r="G111" s="222"/>
      <c r="H111" s="222"/>
    </row>
    <row r="112" spans="3:8" x14ac:dyDescent="0.25">
      <c r="C112" s="52"/>
      <c r="D112" s="47"/>
      <c r="E112" s="47"/>
      <c r="F112" s="48"/>
      <c r="G112" s="222"/>
      <c r="H112" s="222"/>
    </row>
    <row r="113" spans="3:8" x14ac:dyDescent="0.25">
      <c r="C113" s="52"/>
      <c r="D113" s="47"/>
      <c r="E113" s="47"/>
      <c r="F113" s="48"/>
      <c r="G113" s="222"/>
      <c r="H113" s="222"/>
    </row>
    <row r="114" spans="3:8" x14ac:dyDescent="0.25">
      <c r="C114" s="52"/>
      <c r="D114" s="47"/>
      <c r="E114" s="47"/>
      <c r="F114" s="48"/>
      <c r="G114" s="222"/>
      <c r="H114" s="222"/>
    </row>
  </sheetData>
  <sheetProtection formatRows="0" selectLockedCells="1"/>
  <mergeCells count="14">
    <mergeCell ref="A40:B40"/>
    <mergeCell ref="A43:B43"/>
    <mergeCell ref="F33:F35"/>
    <mergeCell ref="F37:F39"/>
    <mergeCell ref="F17:F26"/>
    <mergeCell ref="F28:F31"/>
    <mergeCell ref="A27:B27"/>
    <mergeCell ref="A32:B32"/>
    <mergeCell ref="A36:B36"/>
    <mergeCell ref="A1:B1"/>
    <mergeCell ref="A2:B2"/>
    <mergeCell ref="F3:F14"/>
    <mergeCell ref="B16:H16"/>
    <mergeCell ref="A15:C15"/>
  </mergeCells>
  <phoneticPr fontId="2" type="noConversion"/>
  <dataValidations xWindow="357" yWindow="130" count="1">
    <dataValidation type="list" allowBlank="1" showInputMessage="1" showErrorMessage="1" sqref="C12:C14 C17:C26 C28:C31 C33:C35 C37:C39 C41:C42 C44 C3:C10" xr:uid="{85B3DFD0-0122-4F5A-B790-63922667F540}">
      <formula1>"Met, N/A, Not Met"</formula1>
    </dataValidation>
  </dataValidations>
  <printOptions horizontalCentered="1"/>
  <pageMargins left="0.5" right="0.25" top="0.5" bottom="0.5" header="0.5" footer="0.25"/>
  <pageSetup scale="84" orientation="landscape" horizontalDpi="300" verticalDpi="300" r:id="rId1"/>
  <headerFooter alignWithMargins="0">
    <oddFooter>&amp;L&amp;F&amp;C&amp;D&amp;R&amp;A</oddFooter>
  </headerFooter>
  <rowBreaks count="1" manualBreakCount="1">
    <brk id="3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J16"/>
  <sheetViews>
    <sheetView showGridLines="0" zoomScaleNormal="100" zoomScaleSheetLayoutView="100" workbookViewId="0">
      <pane ySplit="2" topLeftCell="A3" activePane="bottomLeft" state="frozen"/>
      <selection activeCell="G25" sqref="G25"/>
      <selection pane="bottomLeft" activeCell="C3" sqref="C3"/>
    </sheetView>
  </sheetViews>
  <sheetFormatPr defaultColWidth="9.109375" defaultRowHeight="13.2" x14ac:dyDescent="0.25"/>
  <cols>
    <col min="1" max="1" width="3.44140625" style="225" customWidth="1"/>
    <col min="2" max="2" width="75.5546875" style="58" customWidth="1"/>
    <col min="3" max="3" width="11.109375" style="62" customWidth="1"/>
    <col min="4" max="4" width="12.44140625" style="63" hidden="1" customWidth="1"/>
    <col min="5" max="5" width="13.109375" style="63" hidden="1" customWidth="1"/>
    <col min="6" max="6" width="7" style="60" customWidth="1"/>
    <col min="7" max="8" width="30.6640625" style="222" customWidth="1"/>
    <col min="9" max="9" width="27.44140625" style="49" hidden="1" customWidth="1"/>
    <col min="10" max="10" width="27.109375" style="49" customWidth="1"/>
    <col min="11" max="16384" width="9.109375" style="49"/>
  </cols>
  <sheetData>
    <row r="1" spans="1:10" s="57" customFormat="1" ht="32.25" customHeight="1" x14ac:dyDescent="0.3">
      <c r="A1" s="312" t="s">
        <v>174</v>
      </c>
      <c r="B1" s="312"/>
      <c r="C1" s="130" t="s">
        <v>47</v>
      </c>
      <c r="D1" s="130"/>
      <c r="E1" s="130"/>
      <c r="F1" s="130" t="s">
        <v>4</v>
      </c>
      <c r="G1" s="224" t="s">
        <v>6</v>
      </c>
      <c r="H1" s="224" t="s">
        <v>7</v>
      </c>
    </row>
    <row r="2" spans="1:10" s="113" customFormat="1" ht="15.6" x14ac:dyDescent="0.3">
      <c r="A2" s="325" t="s">
        <v>91</v>
      </c>
      <c r="B2" s="325"/>
      <c r="C2" s="157"/>
      <c r="D2" s="131">
        <f>COUNTIF(C3:C5,"Not Met")</f>
        <v>0</v>
      </c>
      <c r="E2" s="129"/>
      <c r="F2" s="131">
        <f>IF(D2,1,0)</f>
        <v>0</v>
      </c>
      <c r="G2" s="213"/>
      <c r="H2" s="213"/>
    </row>
    <row r="3" spans="1:10" ht="28.2" customHeight="1" x14ac:dyDescent="0.25">
      <c r="A3" s="101">
        <v>1</v>
      </c>
      <c r="B3" s="96" t="s">
        <v>117</v>
      </c>
      <c r="C3" s="90"/>
      <c r="D3" s="145"/>
      <c r="E3" s="145"/>
      <c r="F3" s="324"/>
      <c r="G3" s="172"/>
      <c r="H3" s="148"/>
      <c r="J3" s="82"/>
    </row>
    <row r="4" spans="1:10" ht="15.6" customHeight="1" x14ac:dyDescent="0.25">
      <c r="A4" s="101">
        <v>2</v>
      </c>
      <c r="B4" s="96" t="s">
        <v>118</v>
      </c>
      <c r="C4" s="90"/>
      <c r="D4" s="146"/>
      <c r="E4" s="146"/>
      <c r="F4" s="324"/>
      <c r="G4" s="206"/>
      <c r="H4" s="148"/>
      <c r="I4" s="49" t="s">
        <v>11</v>
      </c>
    </row>
    <row r="5" spans="1:10" ht="42" customHeight="1" x14ac:dyDescent="0.25">
      <c r="A5" s="101">
        <v>3</v>
      </c>
      <c r="B5" s="96" t="s">
        <v>122</v>
      </c>
      <c r="C5" s="90"/>
      <c r="D5" s="146"/>
      <c r="E5" s="146"/>
      <c r="F5" s="324"/>
      <c r="G5" s="148"/>
      <c r="H5" s="148"/>
      <c r="I5" s="49" t="s">
        <v>10</v>
      </c>
    </row>
    <row r="6" spans="1:10" s="113" customFormat="1" ht="15.6" x14ac:dyDescent="0.3">
      <c r="A6" s="325" t="s">
        <v>94</v>
      </c>
      <c r="B6" s="325"/>
      <c r="C6" s="150"/>
      <c r="D6" s="131">
        <f>COUNTIF(C7:C8,"Not Met")</f>
        <v>0</v>
      </c>
      <c r="E6" s="131"/>
      <c r="F6" s="131">
        <f>IF(D6,1,0)</f>
        <v>0</v>
      </c>
      <c r="G6" s="213"/>
      <c r="H6" s="213"/>
    </row>
    <row r="7" spans="1:10" ht="39.6" x14ac:dyDescent="0.25">
      <c r="A7" s="101">
        <v>4</v>
      </c>
      <c r="B7" s="96" t="s">
        <v>95</v>
      </c>
      <c r="C7" s="90"/>
      <c r="D7" s="147"/>
      <c r="E7" s="147"/>
      <c r="F7" s="326"/>
      <c r="G7" s="206"/>
      <c r="H7" s="148"/>
    </row>
    <row r="8" spans="1:10" ht="67.5" customHeight="1" x14ac:dyDescent="0.25">
      <c r="A8" s="101">
        <v>5</v>
      </c>
      <c r="B8" s="96" t="s">
        <v>175</v>
      </c>
      <c r="C8" s="90"/>
      <c r="D8" s="147"/>
      <c r="E8" s="147"/>
      <c r="F8" s="326"/>
      <c r="G8" s="148"/>
      <c r="H8" s="148"/>
    </row>
    <row r="9" spans="1:10" s="113" customFormat="1" ht="15.6" x14ac:dyDescent="0.3">
      <c r="A9" s="325" t="s">
        <v>92</v>
      </c>
      <c r="B9" s="325"/>
      <c r="C9" s="150"/>
      <c r="D9" s="131">
        <f>COUNTIF(C10:C11,"Not Met")</f>
        <v>0</v>
      </c>
      <c r="E9" s="131"/>
      <c r="F9" s="131">
        <f>IF(D9,1,0)</f>
        <v>0</v>
      </c>
      <c r="G9" s="213"/>
      <c r="H9" s="213"/>
    </row>
    <row r="10" spans="1:10" ht="15" customHeight="1" x14ac:dyDescent="0.25">
      <c r="A10" s="101">
        <v>6</v>
      </c>
      <c r="B10" s="96" t="s">
        <v>121</v>
      </c>
      <c r="C10" s="90"/>
      <c r="D10" s="147"/>
      <c r="E10" s="147"/>
      <c r="F10" s="326"/>
      <c r="G10" s="206"/>
      <c r="H10" s="148"/>
    </row>
    <row r="11" spans="1:10" ht="31.8" customHeight="1" x14ac:dyDescent="0.25">
      <c r="A11" s="101">
        <v>7</v>
      </c>
      <c r="B11" s="96" t="s">
        <v>119</v>
      </c>
      <c r="C11" s="90"/>
      <c r="D11" s="147"/>
      <c r="E11" s="147"/>
      <c r="F11" s="326"/>
      <c r="G11" s="148"/>
      <c r="H11" s="148"/>
    </row>
    <row r="12" spans="1:10" s="113" customFormat="1" ht="15.6" x14ac:dyDescent="0.3">
      <c r="A12" s="325" t="s">
        <v>93</v>
      </c>
      <c r="B12" s="325"/>
      <c r="C12" s="150"/>
      <c r="D12" s="131">
        <f>COUNTIF(C13:C14,"Not Met")</f>
        <v>0</v>
      </c>
      <c r="E12" s="131"/>
      <c r="F12" s="131">
        <f>IF(D12,1,0)</f>
        <v>0</v>
      </c>
      <c r="G12" s="213"/>
      <c r="H12" s="213"/>
    </row>
    <row r="13" spans="1:10" ht="42.6" customHeight="1" x14ac:dyDescent="0.25">
      <c r="A13" s="101">
        <v>8</v>
      </c>
      <c r="B13" s="96" t="s">
        <v>276</v>
      </c>
      <c r="C13" s="90"/>
      <c r="D13" s="147"/>
      <c r="E13" s="147"/>
      <c r="F13" s="323"/>
      <c r="G13" s="148"/>
      <c r="H13" s="148"/>
    </row>
    <row r="14" spans="1:10" ht="56.4" customHeight="1" x14ac:dyDescent="0.25">
      <c r="A14" s="101">
        <v>9</v>
      </c>
      <c r="B14" s="96" t="s">
        <v>120</v>
      </c>
      <c r="C14" s="90"/>
      <c r="D14" s="147"/>
      <c r="E14" s="147"/>
      <c r="F14" s="323"/>
      <c r="G14" s="148"/>
      <c r="H14" s="148"/>
    </row>
    <row r="15" spans="1:10" s="123" customFormat="1" ht="16.2" thickBot="1" x14ac:dyDescent="0.35">
      <c r="A15" s="151" t="s">
        <v>9</v>
      </c>
      <c r="B15" s="109"/>
      <c r="C15" s="114"/>
      <c r="D15" s="131"/>
      <c r="E15" s="131"/>
      <c r="F15" s="131">
        <f>SUM(F2,F6,F9,F12)</f>
        <v>0</v>
      </c>
      <c r="G15" s="265"/>
      <c r="H15" s="265"/>
    </row>
    <row r="16" spans="1:10" ht="15" x14ac:dyDescent="0.25">
      <c r="B16" s="228"/>
    </row>
  </sheetData>
  <sheetProtection formatRows="0" selectLockedCells="1"/>
  <mergeCells count="9">
    <mergeCell ref="F13:F14"/>
    <mergeCell ref="F3:F5"/>
    <mergeCell ref="A12:B12"/>
    <mergeCell ref="A1:B1"/>
    <mergeCell ref="A2:B2"/>
    <mergeCell ref="A6:B6"/>
    <mergeCell ref="F7:F8"/>
    <mergeCell ref="A9:B9"/>
    <mergeCell ref="F10:F11"/>
  </mergeCells>
  <phoneticPr fontId="2" type="noConversion"/>
  <dataValidations count="1">
    <dataValidation type="list" allowBlank="1" showInputMessage="1" showErrorMessage="1" sqref="C3:C5 C7:C8 C10:C11 C13:C14" xr:uid="{A01A3DB8-9B79-4366-9D0F-CFA427A15015}">
      <formula1>"Met, N/A, Not Met"</formula1>
    </dataValidation>
  </dataValidations>
  <printOptions horizontalCentered="1" gridLines="1"/>
  <pageMargins left="0.5" right="0.25" top="0.5" bottom="0.5" header="0.5" footer="0.25"/>
  <pageSetup scale="84" orientation="landscape" horizontalDpi="300" verticalDpi="300" r:id="rId1"/>
  <headerFooter alignWithMargins="0">
    <oddFooter>&amp;L&amp;F&amp;C&amp;D&amp;R&amp;A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J38"/>
  <sheetViews>
    <sheetView showGridLines="0" zoomScaleNormal="100" zoomScaleSheetLayoutView="75" workbookViewId="0">
      <pane ySplit="1" topLeftCell="A2" activePane="bottomLeft" state="frozen"/>
      <selection activeCell="G25" sqref="G25"/>
      <selection pane="bottomLeft" activeCell="C5" sqref="C5"/>
    </sheetView>
  </sheetViews>
  <sheetFormatPr defaultColWidth="8.6640625" defaultRowHeight="13.2" x14ac:dyDescent="0.25"/>
  <cols>
    <col min="1" max="1" width="3.44140625" style="66" customWidth="1"/>
    <col min="2" max="2" width="75.5546875" style="66" customWidth="1"/>
    <col min="3" max="3" width="11.109375" style="67" customWidth="1"/>
    <col min="4" max="4" width="8.21875" style="66" hidden="1" customWidth="1"/>
    <col min="5" max="5" width="14.109375" style="66" hidden="1" customWidth="1"/>
    <col min="6" max="6" width="7" style="66" customWidth="1"/>
    <col min="7" max="8" width="30.6640625" style="267" customWidth="1"/>
    <col min="9" max="9" width="0" style="66" hidden="1" customWidth="1"/>
    <col min="10" max="16384" width="8.6640625" style="66"/>
  </cols>
  <sheetData>
    <row r="1" spans="1:10" s="64" customFormat="1" ht="27" x14ac:dyDescent="0.3">
      <c r="A1" s="312" t="s">
        <v>14</v>
      </c>
      <c r="B1" s="312"/>
      <c r="C1" s="130" t="s">
        <v>12</v>
      </c>
      <c r="D1" s="130"/>
      <c r="E1" s="130"/>
      <c r="F1" s="130" t="s">
        <v>4</v>
      </c>
      <c r="G1" s="224" t="s">
        <v>6</v>
      </c>
      <c r="H1" s="224" t="s">
        <v>7</v>
      </c>
    </row>
    <row r="2" spans="1:10" s="64" customFormat="1" ht="16.350000000000001" customHeight="1" x14ac:dyDescent="0.25">
      <c r="A2" s="331" t="s">
        <v>173</v>
      </c>
      <c r="B2" s="331"/>
      <c r="C2" s="157"/>
      <c r="D2" s="157">
        <f>COUNTIF(C4:C12,"Not Met")</f>
        <v>0</v>
      </c>
      <c r="E2" s="158"/>
      <c r="F2" s="157">
        <f>IF(D2,1,0)</f>
        <v>0</v>
      </c>
      <c r="G2" s="213"/>
      <c r="H2" s="213"/>
      <c r="J2" s="82"/>
    </row>
    <row r="3" spans="1:10" s="113" customFormat="1" ht="15.6" x14ac:dyDescent="0.3">
      <c r="A3" s="327" t="s">
        <v>96</v>
      </c>
      <c r="B3" s="328"/>
      <c r="C3" s="150"/>
      <c r="D3" s="249"/>
      <c r="E3" s="131"/>
      <c r="F3" s="249"/>
      <c r="G3" s="213"/>
      <c r="H3" s="213"/>
    </row>
    <row r="4" spans="1:10" ht="17.25" customHeight="1" x14ac:dyDescent="0.25">
      <c r="A4" s="95">
        <v>1</v>
      </c>
      <c r="B4" s="94" t="s">
        <v>123</v>
      </c>
      <c r="C4" s="91"/>
      <c r="D4" s="159"/>
      <c r="E4" s="160"/>
      <c r="F4" s="326"/>
      <c r="G4" s="213"/>
      <c r="H4" s="213"/>
      <c r="I4" s="65" t="s">
        <v>11</v>
      </c>
    </row>
    <row r="5" spans="1:10" ht="15.45" customHeight="1" x14ac:dyDescent="0.25">
      <c r="A5" s="93"/>
      <c r="B5" s="94" t="s">
        <v>253</v>
      </c>
      <c r="C5" s="90"/>
      <c r="D5" s="159"/>
      <c r="E5" s="160"/>
      <c r="F5" s="326"/>
      <c r="G5" s="148"/>
      <c r="H5" s="148"/>
      <c r="I5" s="65" t="s">
        <v>10</v>
      </c>
    </row>
    <row r="6" spans="1:10" ht="15" customHeight="1" x14ac:dyDescent="0.25">
      <c r="A6" s="93"/>
      <c r="B6" s="94" t="s">
        <v>254</v>
      </c>
      <c r="C6" s="90"/>
      <c r="D6" s="159"/>
      <c r="E6" s="160"/>
      <c r="F6" s="326"/>
      <c r="G6" s="148"/>
      <c r="H6" s="148"/>
      <c r="I6" s="65" t="s">
        <v>3</v>
      </c>
    </row>
    <row r="7" spans="1:10" ht="14.25" customHeight="1" x14ac:dyDescent="0.25">
      <c r="A7" s="93"/>
      <c r="B7" s="94" t="s">
        <v>97</v>
      </c>
      <c r="C7" s="90"/>
      <c r="D7" s="159"/>
      <c r="E7" s="160"/>
      <c r="F7" s="326"/>
      <c r="G7" s="148"/>
      <c r="H7" s="148"/>
      <c r="I7" s="65"/>
    </row>
    <row r="8" spans="1:10" ht="15" customHeight="1" x14ac:dyDescent="0.25">
      <c r="A8" s="93"/>
      <c r="B8" s="94" t="s">
        <v>98</v>
      </c>
      <c r="C8" s="90"/>
      <c r="D8" s="159"/>
      <c r="E8" s="160"/>
      <c r="F8" s="326"/>
      <c r="G8" s="148"/>
      <c r="H8" s="148"/>
      <c r="I8" s="65"/>
    </row>
    <row r="9" spans="1:10" s="113" customFormat="1" ht="15" customHeight="1" x14ac:dyDescent="0.3">
      <c r="A9" s="327" t="s">
        <v>99</v>
      </c>
      <c r="B9" s="328"/>
      <c r="C9" s="150"/>
      <c r="D9" s="131">
        <f>COUNTIF(C10:C12,"Not Met")</f>
        <v>0</v>
      </c>
      <c r="E9" s="131"/>
      <c r="F9" s="326"/>
      <c r="G9" s="213"/>
      <c r="H9" s="213"/>
    </row>
    <row r="10" spans="1:10" ht="28.5" customHeight="1" x14ac:dyDescent="0.25">
      <c r="A10" s="93">
        <v>2</v>
      </c>
      <c r="B10" s="94" t="s">
        <v>124</v>
      </c>
      <c r="C10" s="90"/>
      <c r="D10" s="159"/>
      <c r="E10" s="160"/>
      <c r="F10" s="326"/>
      <c r="G10" s="148"/>
      <c r="H10" s="148"/>
      <c r="I10" s="65"/>
    </row>
    <row r="11" spans="1:10" ht="28.35" customHeight="1" x14ac:dyDescent="0.25">
      <c r="A11" s="93">
        <v>3</v>
      </c>
      <c r="B11" s="94" t="s">
        <v>176</v>
      </c>
      <c r="C11" s="90"/>
      <c r="D11" s="159"/>
      <c r="E11" s="160"/>
      <c r="F11" s="326"/>
      <c r="G11" s="148"/>
      <c r="H11" s="148"/>
      <c r="I11" s="65"/>
    </row>
    <row r="12" spans="1:10" ht="18.600000000000001" customHeight="1" x14ac:dyDescent="0.25">
      <c r="A12" s="95"/>
      <c r="B12" s="94" t="s">
        <v>255</v>
      </c>
      <c r="C12" s="90"/>
      <c r="D12" s="159"/>
      <c r="E12" s="160"/>
      <c r="F12" s="329"/>
      <c r="G12" s="148"/>
      <c r="H12" s="148"/>
    </row>
    <row r="13" spans="1:10" s="113" customFormat="1" ht="15.6" x14ac:dyDescent="0.3">
      <c r="A13" s="332" t="s">
        <v>100</v>
      </c>
      <c r="B13" s="332"/>
      <c r="C13" s="150"/>
      <c r="D13" s="131">
        <f>COUNTIF(C14:C18,"Not Met")</f>
        <v>0</v>
      </c>
      <c r="E13" s="131"/>
      <c r="F13" s="131">
        <f>IF(D13,1,0)</f>
        <v>0</v>
      </c>
      <c r="G13" s="213"/>
      <c r="H13" s="213"/>
    </row>
    <row r="14" spans="1:10" ht="15" customHeight="1" x14ac:dyDescent="0.25">
      <c r="A14" s="95">
        <v>4</v>
      </c>
      <c r="B14" s="96" t="s">
        <v>67</v>
      </c>
      <c r="C14" s="204"/>
      <c r="D14" s="159"/>
      <c r="E14" s="160"/>
      <c r="F14" s="326"/>
      <c r="G14" s="213"/>
      <c r="H14" s="213"/>
    </row>
    <row r="15" spans="1:10" ht="26.4" x14ac:dyDescent="0.25">
      <c r="A15" s="95"/>
      <c r="B15" s="96" t="s">
        <v>126</v>
      </c>
      <c r="C15" s="90"/>
      <c r="D15" s="159"/>
      <c r="E15" s="160"/>
      <c r="F15" s="326"/>
      <c r="G15" s="172"/>
      <c r="H15" s="148"/>
    </row>
    <row r="16" spans="1:10" ht="14.85" customHeight="1" x14ac:dyDescent="0.25">
      <c r="A16" s="95"/>
      <c r="B16" s="96" t="s">
        <v>256</v>
      </c>
      <c r="C16" s="90"/>
      <c r="D16" s="159"/>
      <c r="E16" s="160"/>
      <c r="F16" s="326"/>
      <c r="G16" s="172"/>
      <c r="H16" s="148"/>
    </row>
    <row r="17" spans="1:8" ht="80.25" customHeight="1" x14ac:dyDescent="0.25">
      <c r="A17" s="95">
        <v>5</v>
      </c>
      <c r="B17" s="94" t="s">
        <v>265</v>
      </c>
      <c r="C17" s="90"/>
      <c r="D17" s="159"/>
      <c r="E17" s="160"/>
      <c r="F17" s="326"/>
      <c r="G17" s="148"/>
      <c r="H17" s="148"/>
    </row>
    <row r="18" spans="1:8" ht="27" customHeight="1" x14ac:dyDescent="0.25">
      <c r="A18" s="95">
        <v>6</v>
      </c>
      <c r="B18" s="94" t="s">
        <v>266</v>
      </c>
      <c r="C18" s="90"/>
      <c r="D18" s="159"/>
      <c r="E18" s="160"/>
      <c r="F18" s="326"/>
      <c r="G18" s="206"/>
      <c r="H18" s="148"/>
    </row>
    <row r="19" spans="1:8" s="113" customFormat="1" ht="15.6" x14ac:dyDescent="0.3">
      <c r="A19" s="332" t="s">
        <v>101</v>
      </c>
      <c r="B19" s="332"/>
      <c r="C19" s="150"/>
      <c r="D19" s="131">
        <f>COUNTIF(C20:C31,"Not Met")</f>
        <v>0</v>
      </c>
      <c r="E19" s="131"/>
      <c r="F19" s="131">
        <f>IF(D19,1,0)</f>
        <v>0</v>
      </c>
      <c r="G19" s="213"/>
      <c r="H19" s="213"/>
    </row>
    <row r="20" spans="1:8" s="64" customFormat="1" ht="81.75" customHeight="1" x14ac:dyDescent="0.25">
      <c r="A20" s="95">
        <v>7</v>
      </c>
      <c r="B20" s="94" t="s">
        <v>257</v>
      </c>
      <c r="C20" s="90"/>
      <c r="D20" s="161"/>
      <c r="E20" s="162"/>
      <c r="F20" s="200"/>
      <c r="G20" s="172"/>
      <c r="H20" s="172"/>
    </row>
    <row r="21" spans="1:8" ht="44.4" customHeight="1" x14ac:dyDescent="0.25">
      <c r="A21" s="95">
        <v>8</v>
      </c>
      <c r="B21" s="94" t="s">
        <v>267</v>
      </c>
      <c r="C21" s="90"/>
      <c r="D21" s="159"/>
      <c r="E21" s="159"/>
      <c r="F21" s="330"/>
      <c r="G21" s="224"/>
      <c r="H21" s="224"/>
    </row>
    <row r="22" spans="1:8" ht="27.45" customHeight="1" x14ac:dyDescent="0.25">
      <c r="A22" s="95"/>
      <c r="B22" s="94" t="s">
        <v>258</v>
      </c>
      <c r="C22" s="90"/>
      <c r="D22" s="159"/>
      <c r="E22" s="159"/>
      <c r="F22" s="326"/>
      <c r="G22" s="172"/>
      <c r="H22" s="148"/>
    </row>
    <row r="23" spans="1:8" ht="14.7" customHeight="1" x14ac:dyDescent="0.25">
      <c r="A23" s="95"/>
      <c r="B23" s="94" t="s">
        <v>259</v>
      </c>
      <c r="C23" s="90"/>
      <c r="D23" s="159"/>
      <c r="E23" s="159"/>
      <c r="F23" s="326"/>
      <c r="G23" s="148"/>
      <c r="H23" s="148"/>
    </row>
    <row r="24" spans="1:8" ht="26.4" x14ac:dyDescent="0.25">
      <c r="A24" s="95"/>
      <c r="B24" s="94" t="s">
        <v>260</v>
      </c>
      <c r="C24" s="90"/>
      <c r="D24" s="159"/>
      <c r="E24" s="159"/>
      <c r="F24" s="326"/>
      <c r="G24" s="148"/>
      <c r="H24" s="148"/>
    </row>
    <row r="25" spans="1:8" ht="28.2" customHeight="1" x14ac:dyDescent="0.25">
      <c r="A25" s="95"/>
      <c r="B25" s="94" t="s">
        <v>268</v>
      </c>
      <c r="C25" s="90"/>
      <c r="D25" s="159"/>
      <c r="E25" s="159"/>
      <c r="F25" s="326"/>
      <c r="G25" s="148"/>
      <c r="H25" s="148"/>
    </row>
    <row r="26" spans="1:8" ht="16.2" customHeight="1" x14ac:dyDescent="0.25">
      <c r="A26" s="95"/>
      <c r="B26" s="94" t="s">
        <v>269</v>
      </c>
      <c r="C26" s="90"/>
      <c r="D26" s="159"/>
      <c r="E26" s="159"/>
      <c r="F26" s="326"/>
      <c r="G26" s="148"/>
      <c r="H26" s="148"/>
    </row>
    <row r="27" spans="1:8" ht="28.2" customHeight="1" x14ac:dyDescent="0.25">
      <c r="A27" s="95"/>
      <c r="B27" s="94" t="s">
        <v>261</v>
      </c>
      <c r="C27" s="90"/>
      <c r="D27" s="159"/>
      <c r="E27" s="159"/>
      <c r="F27" s="326"/>
      <c r="G27" s="148"/>
      <c r="H27" s="148"/>
    </row>
    <row r="28" spans="1:8" s="227" customFormat="1" ht="27.6" customHeight="1" x14ac:dyDescent="0.25">
      <c r="A28" s="229"/>
      <c r="B28" s="86" t="s">
        <v>102</v>
      </c>
      <c r="C28" s="90"/>
      <c r="D28" s="230"/>
      <c r="E28" s="231"/>
      <c r="F28" s="326"/>
      <c r="G28" s="266"/>
      <c r="H28" s="268"/>
    </row>
    <row r="29" spans="1:8" ht="16.2" customHeight="1" x14ac:dyDescent="0.25">
      <c r="A29" s="95"/>
      <c r="B29" s="94" t="s">
        <v>262</v>
      </c>
      <c r="C29" s="90"/>
      <c r="D29" s="159"/>
      <c r="E29" s="159"/>
      <c r="F29" s="326"/>
      <c r="G29" s="148"/>
      <c r="H29" s="148"/>
    </row>
    <row r="30" spans="1:8" ht="16.8" customHeight="1" x14ac:dyDescent="0.25">
      <c r="A30" s="95">
        <v>9</v>
      </c>
      <c r="B30" s="94" t="s">
        <v>263</v>
      </c>
      <c r="C30" s="90"/>
      <c r="D30" s="159"/>
      <c r="E30" s="159"/>
      <c r="F30" s="326"/>
      <c r="G30" s="148"/>
      <c r="H30" s="148"/>
    </row>
    <row r="31" spans="1:8" ht="28.35" customHeight="1" x14ac:dyDescent="0.25">
      <c r="A31" s="95">
        <v>10</v>
      </c>
      <c r="B31" s="96" t="s">
        <v>264</v>
      </c>
      <c r="C31" s="90"/>
      <c r="D31" s="159"/>
      <c r="E31" s="159"/>
      <c r="F31" s="326"/>
      <c r="G31" s="172"/>
      <c r="H31" s="148"/>
    </row>
    <row r="32" spans="1:8" s="113" customFormat="1" ht="15.6" x14ac:dyDescent="0.3">
      <c r="A32" s="325" t="s">
        <v>13</v>
      </c>
      <c r="B32" s="325"/>
      <c r="C32" s="150"/>
      <c r="D32" s="131">
        <f>COUNTIF(C33:C37,"Not Met")</f>
        <v>0</v>
      </c>
      <c r="E32" s="131"/>
      <c r="F32" s="131">
        <f>IF(D32,1,0)</f>
        <v>0</v>
      </c>
      <c r="G32" s="213"/>
      <c r="H32" s="213"/>
    </row>
    <row r="33" spans="1:8" ht="26.25" customHeight="1" x14ac:dyDescent="0.25">
      <c r="A33" s="95">
        <v>11</v>
      </c>
      <c r="B33" s="96" t="s">
        <v>166</v>
      </c>
      <c r="C33" s="204"/>
      <c r="D33" s="159"/>
      <c r="E33" s="159"/>
      <c r="F33" s="326"/>
      <c r="G33" s="213"/>
      <c r="H33" s="213"/>
    </row>
    <row r="34" spans="1:8" ht="18.75" customHeight="1" x14ac:dyDescent="0.25">
      <c r="A34" s="95"/>
      <c r="B34" s="94" t="s">
        <v>167</v>
      </c>
      <c r="C34" s="90"/>
      <c r="D34" s="159"/>
      <c r="E34" s="159"/>
      <c r="F34" s="326"/>
      <c r="G34" s="172"/>
      <c r="H34" s="148"/>
    </row>
    <row r="35" spans="1:8" ht="27" customHeight="1" x14ac:dyDescent="0.25">
      <c r="A35" s="95"/>
      <c r="B35" s="94" t="s">
        <v>66</v>
      </c>
      <c r="C35" s="90"/>
      <c r="D35" s="159"/>
      <c r="E35" s="159"/>
      <c r="F35" s="326"/>
      <c r="G35" s="148"/>
      <c r="H35" s="148"/>
    </row>
    <row r="36" spans="1:8" ht="28.5" customHeight="1" x14ac:dyDescent="0.25">
      <c r="A36" s="95"/>
      <c r="B36" s="94" t="s">
        <v>74</v>
      </c>
      <c r="C36" s="90"/>
      <c r="D36" s="159"/>
      <c r="E36" s="159"/>
      <c r="F36" s="326"/>
      <c r="G36" s="148"/>
      <c r="H36" s="148"/>
    </row>
    <row r="37" spans="1:8" ht="28.35" customHeight="1" x14ac:dyDescent="0.25">
      <c r="A37" s="95">
        <v>12</v>
      </c>
      <c r="B37" s="100" t="s">
        <v>125</v>
      </c>
      <c r="C37" s="90"/>
      <c r="D37" s="163"/>
      <c r="E37" s="163"/>
      <c r="F37" s="329"/>
      <c r="G37" s="208"/>
      <c r="H37" s="209"/>
    </row>
    <row r="38" spans="1:8" s="54" customFormat="1" ht="15.6" x14ac:dyDescent="0.3">
      <c r="A38" s="89" t="s">
        <v>15</v>
      </c>
      <c r="B38" s="164"/>
      <c r="C38" s="150"/>
      <c r="D38" s="150"/>
      <c r="E38" s="150"/>
      <c r="F38" s="131">
        <f>SUM(F2,F13,F19,F32)</f>
        <v>0</v>
      </c>
      <c r="G38" s="213"/>
      <c r="H38" s="213"/>
    </row>
  </sheetData>
  <sheetProtection formatRows="0" selectLockedCells="1"/>
  <mergeCells count="11">
    <mergeCell ref="A9:B9"/>
    <mergeCell ref="F33:F37"/>
    <mergeCell ref="A1:B1"/>
    <mergeCell ref="F4:F12"/>
    <mergeCell ref="F14:F18"/>
    <mergeCell ref="F21:F31"/>
    <mergeCell ref="A2:B2"/>
    <mergeCell ref="A13:B13"/>
    <mergeCell ref="A19:B19"/>
    <mergeCell ref="A32:B32"/>
    <mergeCell ref="A3:B3"/>
  </mergeCells>
  <phoneticPr fontId="2" type="noConversion"/>
  <dataValidations count="1">
    <dataValidation type="list" allowBlank="1" showInputMessage="1" showErrorMessage="1" sqref="C20:C31 C5:C8 C10:C12 C15:C18 C34:C37" xr:uid="{887D947A-6093-4029-9340-BA9306CC5B23}">
      <formula1>"Met, N/A, Not Met"</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9"/>
  </sheetPr>
  <dimension ref="A1:J24"/>
  <sheetViews>
    <sheetView showGridLines="0" zoomScaleNormal="100" zoomScaleSheetLayoutView="75" workbookViewId="0">
      <pane ySplit="1" topLeftCell="A2" activePane="bottomLeft" state="frozen"/>
      <selection activeCell="G25" sqref="G25"/>
      <selection pane="bottomLeft" activeCell="C3" sqref="C3"/>
    </sheetView>
  </sheetViews>
  <sheetFormatPr defaultColWidth="9.109375" defaultRowHeight="13.2" x14ac:dyDescent="0.25"/>
  <cols>
    <col min="1" max="1" width="3.44140625" style="51" customWidth="1"/>
    <col min="2" max="2" width="75.5546875" style="58" customWidth="1"/>
    <col min="3" max="3" width="11" style="62" customWidth="1"/>
    <col min="4" max="4" width="0.44140625" style="59" hidden="1" customWidth="1"/>
    <col min="5" max="5" width="0.109375" style="59" customWidth="1"/>
    <col min="6" max="6" width="7" style="60" customWidth="1"/>
    <col min="7" max="8" width="30.6640625" style="222" customWidth="1"/>
    <col min="9" max="9" width="27.44140625" style="49" hidden="1" customWidth="1"/>
    <col min="10" max="10" width="27.109375" style="50" customWidth="1"/>
    <col min="11" max="16384" width="9.109375" style="50"/>
  </cols>
  <sheetData>
    <row r="1" spans="1:10" s="54" customFormat="1" ht="32.25" customHeight="1" x14ac:dyDescent="0.3">
      <c r="A1" s="312" t="s">
        <v>16</v>
      </c>
      <c r="B1" s="312"/>
      <c r="C1" s="130" t="s">
        <v>12</v>
      </c>
      <c r="D1" s="130"/>
      <c r="E1" s="130"/>
      <c r="F1" s="130" t="s">
        <v>4</v>
      </c>
      <c r="G1" s="224" t="s">
        <v>6</v>
      </c>
      <c r="H1" s="224" t="s">
        <v>7</v>
      </c>
      <c r="I1" s="57"/>
    </row>
    <row r="2" spans="1:10" s="116" customFormat="1" ht="15.6" customHeight="1" x14ac:dyDescent="0.25">
      <c r="A2" s="331" t="s">
        <v>168</v>
      </c>
      <c r="B2" s="331"/>
      <c r="C2" s="210"/>
      <c r="D2" s="166">
        <f>COUNTIF(C3:C10,"Not Met")</f>
        <v>0</v>
      </c>
      <c r="E2" s="167"/>
      <c r="F2" s="166">
        <f>IF(D2,1,0)</f>
        <v>0</v>
      </c>
      <c r="G2" s="212"/>
      <c r="H2" s="212"/>
      <c r="I2" s="115"/>
    </row>
    <row r="3" spans="1:10" ht="27.6" customHeight="1" x14ac:dyDescent="0.25">
      <c r="A3" s="93">
        <v>1</v>
      </c>
      <c r="B3" s="94" t="s">
        <v>271</v>
      </c>
      <c r="C3" s="90"/>
      <c r="D3" s="168"/>
      <c r="E3" s="147"/>
      <c r="F3" s="326"/>
      <c r="G3" s="148"/>
      <c r="H3" s="148"/>
      <c r="I3" s="49" t="s">
        <v>11</v>
      </c>
      <c r="J3" s="82"/>
    </row>
    <row r="4" spans="1:10" ht="56.4" customHeight="1" x14ac:dyDescent="0.25">
      <c r="A4" s="93">
        <v>2</v>
      </c>
      <c r="B4" s="94" t="s">
        <v>129</v>
      </c>
      <c r="C4" s="90"/>
      <c r="D4" s="168"/>
      <c r="E4" s="160"/>
      <c r="F4" s="334"/>
      <c r="G4" s="148"/>
      <c r="H4" s="148"/>
      <c r="I4" s="49" t="s">
        <v>10</v>
      </c>
    </row>
    <row r="5" spans="1:10" ht="15" customHeight="1" x14ac:dyDescent="0.25">
      <c r="A5" s="95"/>
      <c r="B5" s="94" t="s">
        <v>127</v>
      </c>
      <c r="C5" s="90"/>
      <c r="D5" s="168"/>
      <c r="E5" s="160"/>
      <c r="F5" s="334"/>
      <c r="G5" s="148"/>
      <c r="H5" s="148"/>
      <c r="I5" s="49" t="s">
        <v>3</v>
      </c>
    </row>
    <row r="6" spans="1:10" ht="15" customHeight="1" x14ac:dyDescent="0.25">
      <c r="A6" s="95">
        <v>3</v>
      </c>
      <c r="B6" s="96" t="s">
        <v>130</v>
      </c>
      <c r="C6" s="90"/>
      <c r="D6" s="168"/>
      <c r="E6" s="160"/>
      <c r="F6" s="334"/>
      <c r="G6" s="148"/>
      <c r="H6" s="148"/>
    </row>
    <row r="7" spans="1:10" ht="28.8" customHeight="1" x14ac:dyDescent="0.25">
      <c r="A7" s="95">
        <v>4</v>
      </c>
      <c r="B7" s="96" t="s">
        <v>182</v>
      </c>
      <c r="C7" s="250"/>
      <c r="D7" s="168"/>
      <c r="E7" s="168"/>
      <c r="F7" s="334"/>
      <c r="G7" s="262"/>
      <c r="H7" s="262"/>
    </row>
    <row r="8" spans="1:10" ht="56.4" customHeight="1" x14ac:dyDescent="0.25">
      <c r="A8" s="95"/>
      <c r="B8" s="94" t="s">
        <v>283</v>
      </c>
      <c r="C8" s="90"/>
      <c r="D8" s="168"/>
      <c r="E8" s="168"/>
      <c r="F8" s="334"/>
      <c r="G8" s="148"/>
      <c r="H8" s="148"/>
    </row>
    <row r="9" spans="1:10" ht="27.45" customHeight="1" x14ac:dyDescent="0.25">
      <c r="A9" s="95">
        <v>5</v>
      </c>
      <c r="B9" s="94" t="s">
        <v>131</v>
      </c>
      <c r="C9" s="90"/>
      <c r="D9" s="168"/>
      <c r="E9" s="168"/>
      <c r="F9" s="335"/>
      <c r="G9" s="148"/>
      <c r="H9" s="148"/>
    </row>
    <row r="10" spans="1:10" ht="15.6" customHeight="1" x14ac:dyDescent="0.25">
      <c r="A10" s="95">
        <v>6</v>
      </c>
      <c r="B10" s="94" t="s">
        <v>183</v>
      </c>
      <c r="C10" s="90"/>
      <c r="D10" s="168"/>
      <c r="E10" s="186"/>
      <c r="F10" s="165"/>
      <c r="G10" s="148"/>
      <c r="H10" s="148"/>
    </row>
    <row r="11" spans="1:10" s="119" customFormat="1" ht="16.95" customHeight="1" x14ac:dyDescent="0.3">
      <c r="A11" s="331" t="s">
        <v>169</v>
      </c>
      <c r="B11" s="331"/>
      <c r="C11" s="150"/>
      <c r="D11" s="131">
        <f>COUNTIF(C13:C16,"Not Met")</f>
        <v>0</v>
      </c>
      <c r="E11" s="129"/>
      <c r="F11" s="185">
        <f>IF(D11,1,0)</f>
        <v>0</v>
      </c>
      <c r="G11" s="213"/>
      <c r="H11" s="213"/>
    </row>
    <row r="12" spans="1:10" s="49" customFormat="1" ht="40.200000000000003" customHeight="1" x14ac:dyDescent="0.25">
      <c r="A12" s="95">
        <v>7</v>
      </c>
      <c r="B12" s="94" t="s">
        <v>198</v>
      </c>
      <c r="C12" s="91"/>
      <c r="D12" s="171"/>
      <c r="E12" s="203"/>
      <c r="G12" s="262"/>
      <c r="H12" s="262"/>
    </row>
    <row r="13" spans="1:10" s="49" customFormat="1" ht="26.4" x14ac:dyDescent="0.25">
      <c r="A13" s="95"/>
      <c r="B13" s="94" t="s">
        <v>69</v>
      </c>
      <c r="C13" s="90"/>
      <c r="D13" s="171"/>
      <c r="E13" s="203"/>
      <c r="G13" s="172"/>
      <c r="H13" s="148"/>
    </row>
    <row r="14" spans="1:10" s="49" customFormat="1" ht="41.25" customHeight="1" x14ac:dyDescent="0.25">
      <c r="A14" s="95"/>
      <c r="B14" s="94" t="s">
        <v>68</v>
      </c>
      <c r="C14" s="90"/>
      <c r="D14" s="171"/>
      <c r="E14" s="203"/>
      <c r="G14" s="172"/>
      <c r="H14" s="148"/>
    </row>
    <row r="15" spans="1:10" s="49" customFormat="1" ht="16.95" customHeight="1" x14ac:dyDescent="0.25">
      <c r="A15" s="95"/>
      <c r="B15" s="94" t="s">
        <v>199</v>
      </c>
      <c r="C15" s="90"/>
      <c r="D15" s="171"/>
      <c r="E15" s="203"/>
      <c r="G15" s="172"/>
      <c r="H15" s="148"/>
    </row>
    <row r="16" spans="1:10" s="49" customFormat="1" ht="16.95" customHeight="1" x14ac:dyDescent="0.25">
      <c r="A16" s="95"/>
      <c r="B16" s="94" t="s">
        <v>200</v>
      </c>
      <c r="C16" s="90"/>
      <c r="D16" s="171"/>
      <c r="E16" s="203"/>
      <c r="G16" s="172"/>
      <c r="H16" s="148"/>
    </row>
    <row r="17" spans="1:9" s="117" customFormat="1" ht="15.6" x14ac:dyDescent="0.3">
      <c r="A17" s="325" t="s">
        <v>180</v>
      </c>
      <c r="B17" s="325"/>
      <c r="C17" s="150"/>
      <c r="D17" s="131">
        <f>COUNTIF(C19:C22,"Not Met")</f>
        <v>0</v>
      </c>
      <c r="E17" s="129"/>
      <c r="F17" s="143">
        <f>IF(D17,1,0)</f>
        <v>0</v>
      </c>
      <c r="G17" s="213"/>
      <c r="H17" s="213"/>
    </row>
    <row r="18" spans="1:9" s="49" customFormat="1" ht="30.45" customHeight="1" x14ac:dyDescent="0.25">
      <c r="A18" s="97">
        <v>8</v>
      </c>
      <c r="B18" s="98" t="s">
        <v>49</v>
      </c>
      <c r="C18" s="91"/>
      <c r="D18" s="171"/>
      <c r="E18" s="171"/>
      <c r="F18" s="334"/>
      <c r="G18" s="333"/>
      <c r="H18" s="333"/>
    </row>
    <row r="19" spans="1:9" s="83" customFormat="1" ht="58.2" customHeight="1" x14ac:dyDescent="0.25">
      <c r="A19" s="99"/>
      <c r="B19" s="94" t="s">
        <v>201</v>
      </c>
      <c r="C19" s="90"/>
      <c r="D19" s="168"/>
      <c r="E19" s="168"/>
      <c r="F19" s="334"/>
      <c r="G19" s="172"/>
      <c r="H19" s="148"/>
    </row>
    <row r="20" spans="1:9" s="83" customFormat="1" ht="30" customHeight="1" x14ac:dyDescent="0.25">
      <c r="A20" s="99"/>
      <c r="B20" s="94" t="s">
        <v>132</v>
      </c>
      <c r="C20" s="90"/>
      <c r="D20" s="168"/>
      <c r="E20" s="168"/>
      <c r="F20" s="334"/>
      <c r="G20" s="172"/>
      <c r="H20" s="148"/>
    </row>
    <row r="21" spans="1:9" s="83" customFormat="1" ht="29.1" customHeight="1" x14ac:dyDescent="0.25">
      <c r="A21" s="99"/>
      <c r="B21" s="98" t="s">
        <v>202</v>
      </c>
      <c r="C21" s="90"/>
      <c r="D21" s="168"/>
      <c r="E21" s="168"/>
      <c r="F21" s="334"/>
      <c r="G21" s="172"/>
      <c r="H21" s="148"/>
    </row>
    <row r="22" spans="1:9" s="83" customFormat="1" ht="29.1" customHeight="1" x14ac:dyDescent="0.25">
      <c r="A22" s="99"/>
      <c r="B22" s="94" t="s">
        <v>203</v>
      </c>
      <c r="C22" s="90"/>
      <c r="D22" s="168"/>
      <c r="E22" s="168"/>
      <c r="F22" s="334"/>
      <c r="G22" s="172"/>
      <c r="H22" s="148"/>
    </row>
    <row r="23" spans="1:9" s="5" customFormat="1" ht="15.6" x14ac:dyDescent="0.3">
      <c r="A23" s="89" t="s">
        <v>277</v>
      </c>
      <c r="B23" s="109"/>
      <c r="C23" s="150"/>
      <c r="D23" s="114"/>
      <c r="E23" s="114"/>
      <c r="F23" s="131">
        <f>SUM(F2,F11,F17)</f>
        <v>0</v>
      </c>
      <c r="G23" s="213"/>
      <c r="H23" s="213"/>
      <c r="I23" s="57"/>
    </row>
    <row r="24" spans="1:9" s="49" customFormat="1" x14ac:dyDescent="0.25">
      <c r="A24" s="51"/>
      <c r="B24" s="58"/>
      <c r="C24" s="62"/>
      <c r="D24" s="59"/>
      <c r="E24" s="59"/>
      <c r="F24" s="60"/>
      <c r="G24" s="222"/>
      <c r="H24" s="222"/>
    </row>
  </sheetData>
  <sheetProtection formatRows="0" selectLockedCells="1"/>
  <mergeCells count="7">
    <mergeCell ref="G18:H18"/>
    <mergeCell ref="A11:B11"/>
    <mergeCell ref="A1:B1"/>
    <mergeCell ref="F3:F9"/>
    <mergeCell ref="A2:B2"/>
    <mergeCell ref="A17:B17"/>
    <mergeCell ref="F18:F22"/>
  </mergeCells>
  <phoneticPr fontId="2" type="noConversion"/>
  <dataValidations xWindow="357" yWindow="130" count="2">
    <dataValidation type="list" allowBlank="1" showInputMessage="1" showErrorMessage="1" sqref="C18" xr:uid="{00000000-0002-0000-0400-000000000000}">
      <formula1>$E$3:$E$6</formula1>
    </dataValidation>
    <dataValidation type="list" allowBlank="1" showInputMessage="1" showErrorMessage="1" sqref="C19:C22 C13:C16 C3:C6 C8:C10" xr:uid="{00000000-0002-0000-0400-000001000000}">
      <formula1>$I$2:$I$5</formula1>
    </dataValidation>
  </dataValidations>
  <printOptions horizontalCentered="1"/>
  <pageMargins left="0.5" right="0.25" top="0.5" bottom="0.5" header="0.5" footer="0.25"/>
  <pageSetup scale="84" orientation="landscape" horizontalDpi="300" verticalDpi="300" r:id="rId1"/>
  <headerFooter alignWithMargins="0">
    <oddFooter>&amp;L&amp;F&amp;C&amp;D&amp;R&amp;A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sheetPr>
  <dimension ref="A1:I50"/>
  <sheetViews>
    <sheetView showGridLines="0" tabSelected="1" topLeftCell="A19" zoomScaleNormal="100" zoomScaleSheetLayoutView="75" workbookViewId="0">
      <selection activeCell="B26" sqref="B26"/>
    </sheetView>
  </sheetViews>
  <sheetFormatPr defaultColWidth="9.109375" defaultRowHeight="13.2" x14ac:dyDescent="0.25"/>
  <cols>
    <col min="1" max="1" width="3.44140625" style="45" customWidth="1"/>
    <col min="2" max="2" width="75.5546875" style="46" customWidth="1"/>
    <col min="3" max="3" width="11.109375" style="52" customWidth="1"/>
    <col min="4" max="4" width="6.44140625" style="47" hidden="1" customWidth="1"/>
    <col min="5" max="5" width="13.44140625" style="47" hidden="1" customWidth="1"/>
    <col min="6" max="6" width="7" style="48" customWidth="1"/>
    <col min="7" max="8" width="30.6640625" style="222" customWidth="1"/>
    <col min="9" max="9" width="27.44140625" style="75" hidden="1" customWidth="1"/>
    <col min="10" max="10" width="27.109375" style="50" customWidth="1"/>
    <col min="11" max="16384" width="9.109375" style="50"/>
  </cols>
  <sheetData>
    <row r="1" spans="1:9" s="54" customFormat="1" ht="32.25" customHeight="1" x14ac:dyDescent="0.3">
      <c r="A1" s="312" t="s">
        <v>61</v>
      </c>
      <c r="B1" s="312"/>
      <c r="C1" s="130" t="s">
        <v>12</v>
      </c>
      <c r="D1" s="130"/>
      <c r="E1" s="130"/>
      <c r="F1" s="130" t="s">
        <v>4</v>
      </c>
      <c r="G1" s="224" t="s">
        <v>6</v>
      </c>
      <c r="H1" s="224" t="s">
        <v>7</v>
      </c>
      <c r="I1" s="72"/>
    </row>
    <row r="2" spans="1:9" s="54" customFormat="1" x14ac:dyDescent="0.25">
      <c r="A2" s="336" t="s">
        <v>17</v>
      </c>
      <c r="B2" s="336"/>
      <c r="C2" s="157"/>
      <c r="D2" s="157">
        <f>COUNTIF(C3:C19,"Not Met")</f>
        <v>0</v>
      </c>
      <c r="E2" s="158"/>
      <c r="F2" s="157">
        <f>IF(D2,1,0)</f>
        <v>0</v>
      </c>
      <c r="G2" s="213"/>
      <c r="H2" s="213"/>
      <c r="I2" s="73"/>
    </row>
    <row r="3" spans="1:9" ht="15" customHeight="1" x14ac:dyDescent="0.25">
      <c r="A3" s="84">
        <v>1</v>
      </c>
      <c r="B3" s="85" t="s">
        <v>128</v>
      </c>
      <c r="C3" s="91"/>
      <c r="D3" s="168"/>
      <c r="E3" s="147"/>
      <c r="F3" s="326"/>
      <c r="G3" s="91"/>
      <c r="H3" s="91"/>
      <c r="I3" s="71"/>
    </row>
    <row r="4" spans="1:9" ht="28.2" customHeight="1" x14ac:dyDescent="0.25">
      <c r="A4" s="84"/>
      <c r="B4" s="85" t="s">
        <v>133</v>
      </c>
      <c r="C4" s="90"/>
      <c r="D4" s="168"/>
      <c r="E4" s="147"/>
      <c r="F4" s="326"/>
      <c r="G4" s="94"/>
      <c r="H4" s="214"/>
      <c r="I4" s="71"/>
    </row>
    <row r="5" spans="1:9" ht="42" customHeight="1" x14ac:dyDescent="0.25">
      <c r="A5" s="84"/>
      <c r="B5" s="85" t="s">
        <v>134</v>
      </c>
      <c r="C5" s="90"/>
      <c r="D5" s="168"/>
      <c r="E5" s="147"/>
      <c r="F5" s="326"/>
      <c r="G5" s="94"/>
      <c r="H5" s="214"/>
      <c r="I5" s="71"/>
    </row>
    <row r="6" spans="1:9" ht="41.4" customHeight="1" x14ac:dyDescent="0.25">
      <c r="A6" s="84">
        <v>2</v>
      </c>
      <c r="B6" s="85" t="s">
        <v>211</v>
      </c>
      <c r="C6" s="90"/>
      <c r="D6" s="168"/>
      <c r="E6" s="147"/>
      <c r="F6" s="326"/>
      <c r="G6" s="172"/>
      <c r="H6" s="214"/>
      <c r="I6" s="71"/>
    </row>
    <row r="7" spans="1:9" ht="55.8" customHeight="1" x14ac:dyDescent="0.25">
      <c r="A7" s="84">
        <v>3</v>
      </c>
      <c r="B7" s="86" t="s">
        <v>210</v>
      </c>
      <c r="C7" s="90"/>
      <c r="D7" s="168"/>
      <c r="E7" s="147"/>
      <c r="F7" s="326"/>
      <c r="G7" s="172"/>
      <c r="H7" s="148"/>
      <c r="I7" s="74" t="s">
        <v>11</v>
      </c>
    </row>
    <row r="8" spans="1:9" ht="46.2" customHeight="1" x14ac:dyDescent="0.25">
      <c r="A8" s="84">
        <v>4</v>
      </c>
      <c r="B8" s="86" t="s">
        <v>204</v>
      </c>
      <c r="C8" s="90"/>
      <c r="D8" s="168"/>
      <c r="E8" s="147"/>
      <c r="F8" s="326"/>
      <c r="G8" s="172"/>
      <c r="H8" s="148"/>
      <c r="I8" s="74"/>
    </row>
    <row r="9" spans="1:9" ht="30" customHeight="1" x14ac:dyDescent="0.25">
      <c r="A9" s="84">
        <v>5</v>
      </c>
      <c r="B9" s="85" t="s">
        <v>135</v>
      </c>
      <c r="C9" s="90"/>
      <c r="D9" s="168"/>
      <c r="E9" s="138"/>
      <c r="F9" s="326"/>
      <c r="G9" s="172"/>
      <c r="H9" s="148"/>
    </row>
    <row r="10" spans="1:9" ht="29.7" customHeight="1" x14ac:dyDescent="0.25">
      <c r="A10" s="84">
        <v>6</v>
      </c>
      <c r="B10" s="86" t="s">
        <v>205</v>
      </c>
      <c r="C10" s="91"/>
      <c r="D10" s="168"/>
      <c r="E10" s="168"/>
      <c r="F10" s="326"/>
      <c r="G10" s="262"/>
      <c r="H10" s="262"/>
    </row>
    <row r="11" spans="1:9" ht="27" customHeight="1" x14ac:dyDescent="0.25">
      <c r="A11" s="84"/>
      <c r="B11" s="86" t="s">
        <v>206</v>
      </c>
      <c r="C11" s="90"/>
      <c r="D11" s="168"/>
      <c r="E11" s="168"/>
      <c r="F11" s="326"/>
      <c r="G11" s="172"/>
      <c r="H11" s="148"/>
    </row>
    <row r="12" spans="1:9" ht="28.2" customHeight="1" x14ac:dyDescent="0.25">
      <c r="A12" s="84"/>
      <c r="B12" s="86" t="s">
        <v>207</v>
      </c>
      <c r="C12" s="90"/>
      <c r="D12" s="168"/>
      <c r="E12" s="168"/>
      <c r="F12" s="326"/>
      <c r="G12" s="172"/>
      <c r="H12" s="148"/>
    </row>
    <row r="13" spans="1:9" ht="26.4" x14ac:dyDescent="0.25">
      <c r="A13" s="84"/>
      <c r="B13" s="86" t="s">
        <v>208</v>
      </c>
      <c r="C13" s="90"/>
      <c r="D13" s="168"/>
      <c r="E13" s="168"/>
      <c r="F13" s="326"/>
      <c r="G13" s="172"/>
      <c r="H13" s="148"/>
    </row>
    <row r="14" spans="1:9" ht="26.7" customHeight="1" x14ac:dyDescent="0.25">
      <c r="A14" s="84"/>
      <c r="B14" s="86" t="s">
        <v>209</v>
      </c>
      <c r="C14" s="90"/>
      <c r="D14" s="168"/>
      <c r="E14" s="168"/>
      <c r="F14" s="326"/>
      <c r="G14" s="172"/>
      <c r="H14" s="148"/>
    </row>
    <row r="15" spans="1:9" ht="26.4" x14ac:dyDescent="0.25">
      <c r="A15" s="84">
        <v>7</v>
      </c>
      <c r="B15" s="85" t="s">
        <v>136</v>
      </c>
      <c r="C15" s="90"/>
      <c r="D15" s="168"/>
      <c r="E15" s="138"/>
      <c r="F15" s="326"/>
      <c r="G15" s="172"/>
      <c r="H15" s="148"/>
    </row>
    <row r="16" spans="1:9" ht="42.75" customHeight="1" x14ac:dyDescent="0.25">
      <c r="A16" s="84">
        <v>8</v>
      </c>
      <c r="B16" s="85" t="s">
        <v>212</v>
      </c>
      <c r="C16" s="90"/>
      <c r="D16" s="168"/>
      <c r="E16" s="138"/>
      <c r="F16" s="326"/>
      <c r="G16" s="172"/>
      <c r="H16" s="148"/>
    </row>
    <row r="17" spans="1:9" ht="17.7" customHeight="1" x14ac:dyDescent="0.25">
      <c r="A17" s="84">
        <v>9</v>
      </c>
      <c r="B17" s="86" t="s">
        <v>170</v>
      </c>
      <c r="C17" s="90"/>
      <c r="D17" s="168"/>
      <c r="E17" s="138"/>
      <c r="F17" s="326"/>
      <c r="G17" s="172"/>
      <c r="H17" s="148"/>
      <c r="I17" s="71" t="s">
        <v>3</v>
      </c>
    </row>
    <row r="18" spans="1:9" ht="70.2" customHeight="1" x14ac:dyDescent="0.25">
      <c r="A18" s="84">
        <v>10</v>
      </c>
      <c r="B18" s="85" t="s">
        <v>272</v>
      </c>
      <c r="C18" s="90"/>
      <c r="D18" s="168"/>
      <c r="E18" s="168"/>
      <c r="F18" s="326"/>
      <c r="G18" s="172"/>
      <c r="H18" s="148"/>
    </row>
    <row r="19" spans="1:9" ht="68.7" customHeight="1" x14ac:dyDescent="0.25">
      <c r="A19" s="84">
        <v>11</v>
      </c>
      <c r="B19" s="85" t="s">
        <v>177</v>
      </c>
      <c r="C19" s="90"/>
      <c r="D19" s="168"/>
      <c r="E19" s="168"/>
      <c r="F19" s="326"/>
      <c r="G19" s="172"/>
      <c r="H19" s="148"/>
    </row>
    <row r="20" spans="1:9" s="122" customFormat="1" ht="15.75" customHeight="1" x14ac:dyDescent="0.3">
      <c r="A20" s="325" t="s">
        <v>18</v>
      </c>
      <c r="B20" s="325"/>
      <c r="C20" s="150"/>
      <c r="D20" s="131">
        <f>COUNTIF(C22:C29,"Not Met")</f>
        <v>0</v>
      </c>
      <c r="E20" s="129"/>
      <c r="F20" s="131">
        <f>IF(D20,1,0)</f>
        <v>0</v>
      </c>
      <c r="G20" s="215"/>
      <c r="H20" s="215"/>
      <c r="I20" s="121"/>
    </row>
    <row r="21" spans="1:9" s="55" customFormat="1" ht="27.75" customHeight="1" x14ac:dyDescent="0.25">
      <c r="A21" s="338" t="s">
        <v>50</v>
      </c>
      <c r="B21" s="338"/>
      <c r="C21" s="338"/>
      <c r="D21" s="174"/>
      <c r="E21" s="174"/>
      <c r="F21" s="339"/>
      <c r="G21" s="337"/>
      <c r="H21" s="337"/>
      <c r="I21" s="76"/>
    </row>
    <row r="22" spans="1:9" ht="14.85" customHeight="1" x14ac:dyDescent="0.25">
      <c r="A22" s="84">
        <v>12</v>
      </c>
      <c r="B22" s="86" t="s">
        <v>137</v>
      </c>
      <c r="C22" s="90"/>
      <c r="D22" s="168"/>
      <c r="E22" s="168"/>
      <c r="F22" s="339"/>
      <c r="G22" s="94"/>
      <c r="H22" s="94"/>
    </row>
    <row r="23" spans="1:9" ht="57.6" customHeight="1" x14ac:dyDescent="0.25">
      <c r="A23" s="84">
        <v>13</v>
      </c>
      <c r="B23" s="86" t="s">
        <v>213</v>
      </c>
      <c r="C23" s="90"/>
      <c r="D23" s="168"/>
      <c r="E23" s="168"/>
      <c r="F23" s="339"/>
      <c r="G23" s="216"/>
      <c r="H23" s="209"/>
    </row>
    <row r="24" spans="1:9" ht="28.2" customHeight="1" x14ac:dyDescent="0.25">
      <c r="A24" s="84">
        <v>14</v>
      </c>
      <c r="B24" s="86" t="s">
        <v>225</v>
      </c>
      <c r="C24" s="90"/>
      <c r="D24" s="168"/>
      <c r="E24" s="168"/>
      <c r="F24" s="339"/>
      <c r="G24" s="148"/>
      <c r="H24" s="148"/>
    </row>
    <row r="25" spans="1:9" ht="99.6" customHeight="1" x14ac:dyDescent="0.25">
      <c r="A25" s="84">
        <v>15</v>
      </c>
      <c r="B25" s="86" t="s">
        <v>285</v>
      </c>
      <c r="C25" s="90"/>
      <c r="D25" s="168"/>
      <c r="E25" s="168"/>
      <c r="F25" s="339"/>
      <c r="G25" s="148"/>
      <c r="H25" s="148"/>
    </row>
    <row r="26" spans="1:9" ht="57.6" customHeight="1" x14ac:dyDescent="0.25">
      <c r="A26" s="84">
        <v>16</v>
      </c>
      <c r="B26" s="253" t="s">
        <v>215</v>
      </c>
      <c r="C26" s="90"/>
      <c r="D26" s="168"/>
      <c r="E26" s="168"/>
      <c r="F26" s="339"/>
      <c r="G26" s="148"/>
      <c r="H26" s="148"/>
    </row>
    <row r="27" spans="1:9" ht="46.8" customHeight="1" x14ac:dyDescent="0.25">
      <c r="A27" s="84">
        <v>17</v>
      </c>
      <c r="B27" s="269" t="s">
        <v>214</v>
      </c>
      <c r="C27" s="90"/>
      <c r="D27" s="168"/>
      <c r="E27" s="168"/>
      <c r="F27" s="339"/>
      <c r="G27" s="148"/>
      <c r="H27" s="148"/>
    </row>
    <row r="28" spans="1:9" ht="60.6" customHeight="1" x14ac:dyDescent="0.25">
      <c r="A28" s="87">
        <v>18</v>
      </c>
      <c r="B28" s="85" t="s">
        <v>181</v>
      </c>
      <c r="C28" s="90"/>
      <c r="D28" s="168"/>
      <c r="E28" s="168"/>
      <c r="F28" s="339"/>
      <c r="G28" s="208"/>
      <c r="H28" s="148"/>
    </row>
    <row r="29" spans="1:9" ht="70.2" customHeight="1" x14ac:dyDescent="0.25">
      <c r="A29" s="87">
        <v>19</v>
      </c>
      <c r="B29" s="85" t="s">
        <v>138</v>
      </c>
      <c r="C29" s="90"/>
      <c r="D29" s="168"/>
      <c r="E29" s="168"/>
      <c r="F29" s="339"/>
      <c r="G29" s="148"/>
      <c r="H29" s="148"/>
    </row>
    <row r="30" spans="1:9" s="122" customFormat="1" ht="16.5" customHeight="1" x14ac:dyDescent="0.3">
      <c r="A30" s="341" t="s">
        <v>73</v>
      </c>
      <c r="B30" s="342"/>
      <c r="C30" s="342"/>
      <c r="D30" s="131">
        <f>COUNTIF(C31:C41,"Not Met")</f>
        <v>0</v>
      </c>
      <c r="E30" s="129"/>
      <c r="F30" s="131">
        <f>IF(D30,1,0)</f>
        <v>0</v>
      </c>
      <c r="G30" s="215"/>
      <c r="H30" s="215"/>
      <c r="I30" s="121"/>
    </row>
    <row r="31" spans="1:9" ht="85.2" customHeight="1" x14ac:dyDescent="0.25">
      <c r="A31" s="84">
        <v>20</v>
      </c>
      <c r="B31" s="85" t="s">
        <v>139</v>
      </c>
      <c r="C31" s="90"/>
      <c r="D31" s="168"/>
      <c r="E31" s="168"/>
      <c r="F31" s="202"/>
      <c r="G31" s="172"/>
      <c r="H31" s="148"/>
    </row>
    <row r="32" spans="1:9" ht="42" customHeight="1" x14ac:dyDescent="0.25">
      <c r="A32" s="84">
        <v>21</v>
      </c>
      <c r="B32" s="86" t="s">
        <v>216</v>
      </c>
      <c r="C32" s="90"/>
      <c r="D32" s="168"/>
      <c r="E32" s="186"/>
      <c r="F32" s="173"/>
      <c r="G32" s="172"/>
      <c r="H32" s="148"/>
    </row>
    <row r="33" spans="1:9" ht="29.7" customHeight="1" x14ac:dyDescent="0.25">
      <c r="A33" s="84">
        <v>22</v>
      </c>
      <c r="B33" s="86" t="s">
        <v>184</v>
      </c>
      <c r="C33" s="90"/>
      <c r="D33" s="168"/>
      <c r="E33" s="186"/>
      <c r="F33" s="173"/>
      <c r="G33" s="172"/>
      <c r="H33" s="172"/>
    </row>
    <row r="34" spans="1:9" ht="54" customHeight="1" x14ac:dyDescent="0.25">
      <c r="A34" s="84">
        <v>23</v>
      </c>
      <c r="B34" s="86" t="s">
        <v>217</v>
      </c>
      <c r="C34" s="90"/>
      <c r="D34" s="168"/>
      <c r="E34" s="186"/>
      <c r="F34" s="173"/>
      <c r="G34" s="172"/>
      <c r="H34" s="172"/>
    </row>
    <row r="35" spans="1:9" ht="124.2" customHeight="1" x14ac:dyDescent="0.25">
      <c r="A35" s="99">
        <v>24</v>
      </c>
      <c r="B35" s="85" t="s">
        <v>274</v>
      </c>
      <c r="C35" s="90"/>
      <c r="D35" s="168"/>
      <c r="E35" s="186"/>
      <c r="F35" s="173"/>
      <c r="G35" s="172"/>
      <c r="H35" s="148"/>
    </row>
    <row r="36" spans="1:9" ht="16.2" customHeight="1" x14ac:dyDescent="0.25">
      <c r="A36" s="84">
        <v>25</v>
      </c>
      <c r="B36" s="85" t="s">
        <v>218</v>
      </c>
      <c r="C36" s="90"/>
      <c r="D36" s="168"/>
      <c r="E36" s="186"/>
      <c r="F36" s="173"/>
      <c r="G36" s="172"/>
      <c r="H36" s="172"/>
    </row>
    <row r="37" spans="1:9" ht="16.2" customHeight="1" x14ac:dyDescent="0.25">
      <c r="A37" s="84"/>
      <c r="B37" s="85" t="s">
        <v>219</v>
      </c>
      <c r="C37" s="90"/>
      <c r="D37" s="168"/>
      <c r="E37" s="186"/>
      <c r="F37" s="173"/>
      <c r="G37" s="172"/>
      <c r="H37" s="172"/>
    </row>
    <row r="38" spans="1:9" ht="13.95" customHeight="1" x14ac:dyDescent="0.25">
      <c r="A38" s="84"/>
      <c r="B38" s="85" t="s">
        <v>75</v>
      </c>
      <c r="C38" s="90"/>
      <c r="D38" s="168"/>
      <c r="E38" s="186"/>
      <c r="F38" s="173"/>
      <c r="G38" s="172"/>
      <c r="H38" s="172"/>
    </row>
    <row r="39" spans="1:9" ht="13.2" customHeight="1" x14ac:dyDescent="0.25">
      <c r="A39" s="84"/>
      <c r="B39" s="85" t="s">
        <v>70</v>
      </c>
      <c r="C39" s="90"/>
      <c r="D39" s="168"/>
      <c r="E39" s="186"/>
      <c r="F39" s="173"/>
      <c r="G39" s="172"/>
      <c r="H39" s="148"/>
    </row>
    <row r="40" spans="1:9" ht="12.45" customHeight="1" x14ac:dyDescent="0.25">
      <c r="A40" s="84"/>
      <c r="B40" s="85" t="s">
        <v>71</v>
      </c>
      <c r="C40" s="90"/>
      <c r="D40" s="168"/>
      <c r="E40" s="186"/>
      <c r="F40" s="173"/>
      <c r="G40" s="172"/>
      <c r="H40" s="148"/>
    </row>
    <row r="41" spans="1:9" s="69" customFormat="1" ht="19.2" customHeight="1" x14ac:dyDescent="0.25">
      <c r="A41" s="84"/>
      <c r="B41" s="88" t="s">
        <v>72</v>
      </c>
      <c r="C41" s="90"/>
      <c r="D41" s="175"/>
      <c r="E41" s="201"/>
      <c r="F41" s="173"/>
      <c r="G41" s="172"/>
      <c r="H41" s="148"/>
      <c r="I41" s="77"/>
    </row>
    <row r="42" spans="1:9" s="122" customFormat="1" ht="15.6" x14ac:dyDescent="0.3">
      <c r="A42" s="325" t="s">
        <v>59</v>
      </c>
      <c r="B42" s="325"/>
      <c r="C42" s="150"/>
      <c r="D42" s="131">
        <f>COUNTIF(C43,"Not Met")</f>
        <v>0</v>
      </c>
      <c r="E42" s="129"/>
      <c r="F42" s="143">
        <f>IF(D42,1,0)</f>
        <v>0</v>
      </c>
      <c r="G42" s="215"/>
      <c r="H42" s="215"/>
      <c r="I42" s="121"/>
    </row>
    <row r="43" spans="1:9" ht="96.6" customHeight="1" x14ac:dyDescent="0.25">
      <c r="A43" s="84">
        <v>26</v>
      </c>
      <c r="B43" s="86" t="s">
        <v>220</v>
      </c>
      <c r="C43" s="90"/>
      <c r="D43" s="168"/>
      <c r="E43" s="168"/>
      <c r="F43" s="139"/>
      <c r="G43" s="172"/>
      <c r="H43" s="148"/>
    </row>
    <row r="44" spans="1:9" s="122" customFormat="1" ht="15.6" x14ac:dyDescent="0.3">
      <c r="A44" s="325" t="s">
        <v>76</v>
      </c>
      <c r="B44" s="325"/>
      <c r="C44" s="150"/>
      <c r="D44" s="131">
        <f>COUNTIF(C45:C47,"Not Met")</f>
        <v>0</v>
      </c>
      <c r="E44" s="129"/>
      <c r="F44" s="131">
        <f>IF(D44,1,0)</f>
        <v>0</v>
      </c>
      <c r="G44" s="215"/>
      <c r="H44" s="215"/>
      <c r="I44" s="121"/>
    </row>
    <row r="45" spans="1:9" ht="55.2" customHeight="1" x14ac:dyDescent="0.25">
      <c r="A45" s="84">
        <v>27</v>
      </c>
      <c r="B45" s="86" t="s">
        <v>221</v>
      </c>
      <c r="C45" s="90"/>
      <c r="D45" s="176"/>
      <c r="E45" s="176"/>
      <c r="F45" s="340"/>
      <c r="G45" s="172"/>
      <c r="H45" s="148"/>
    </row>
    <row r="46" spans="1:9" s="70" customFormat="1" ht="111.6" customHeight="1" x14ac:dyDescent="0.25">
      <c r="A46" s="84">
        <v>28</v>
      </c>
      <c r="B46" s="85" t="s">
        <v>222</v>
      </c>
      <c r="C46" s="90"/>
      <c r="D46" s="175"/>
      <c r="E46" s="176"/>
      <c r="F46" s="340"/>
      <c r="G46" s="172"/>
      <c r="H46" s="148"/>
      <c r="I46" s="78"/>
    </row>
    <row r="47" spans="1:9" ht="69.599999999999994" customHeight="1" x14ac:dyDescent="0.25">
      <c r="A47" s="84">
        <v>29</v>
      </c>
      <c r="B47" s="86" t="s">
        <v>223</v>
      </c>
      <c r="C47" s="90"/>
      <c r="D47" s="176"/>
      <c r="E47" s="176"/>
      <c r="F47" s="340"/>
      <c r="G47" s="172"/>
      <c r="H47" s="148"/>
    </row>
    <row r="48" spans="1:9" s="122" customFormat="1" ht="15.6" x14ac:dyDescent="0.3">
      <c r="A48" s="325" t="s">
        <v>60</v>
      </c>
      <c r="B48" s="325"/>
      <c r="C48" s="150"/>
      <c r="D48" s="131">
        <f>COUNTIF(C49:C49,"Not Met")</f>
        <v>0</v>
      </c>
      <c r="E48" s="129"/>
      <c r="F48" s="131">
        <f>IF(D48,1,0)</f>
        <v>0</v>
      </c>
      <c r="G48" s="217"/>
      <c r="H48" s="215"/>
      <c r="I48" s="121"/>
    </row>
    <row r="49" spans="1:9" ht="113.4" customHeight="1" x14ac:dyDescent="0.25">
      <c r="A49" s="84">
        <v>30</v>
      </c>
      <c r="B49" s="86" t="s">
        <v>224</v>
      </c>
      <c r="C49" s="90"/>
      <c r="D49" s="175"/>
      <c r="E49" s="176"/>
      <c r="F49" s="252"/>
      <c r="G49" s="172"/>
      <c r="H49" s="148"/>
    </row>
    <row r="50" spans="1:9" s="54" customFormat="1" ht="15.6" x14ac:dyDescent="0.3">
      <c r="A50" s="89" t="s">
        <v>278</v>
      </c>
      <c r="B50" s="164"/>
      <c r="C50" s="150"/>
      <c r="D50" s="150"/>
      <c r="E50" s="150"/>
      <c r="F50" s="131">
        <f>SUM(F2,F20,F30,F42,F44,F48)</f>
        <v>0</v>
      </c>
      <c r="G50" s="213"/>
      <c r="H50" s="213"/>
      <c r="I50" s="72"/>
    </row>
  </sheetData>
  <sheetProtection formatRows="0" selectLockedCells="1"/>
  <mergeCells count="12">
    <mergeCell ref="A42:B42"/>
    <mergeCell ref="A44:B44"/>
    <mergeCell ref="A48:B48"/>
    <mergeCell ref="A21:C21"/>
    <mergeCell ref="F21:F29"/>
    <mergeCell ref="F45:F47"/>
    <mergeCell ref="A30:C30"/>
    <mergeCell ref="A1:B1"/>
    <mergeCell ref="A2:B2"/>
    <mergeCell ref="A20:B20"/>
    <mergeCell ref="F3:F19"/>
    <mergeCell ref="G21:H21"/>
  </mergeCells>
  <phoneticPr fontId="2" type="noConversion"/>
  <dataValidations xWindow="357" yWindow="130" count="2">
    <dataValidation type="list" allowBlank="1" showInputMessage="1" showErrorMessage="1" sqref="C20" xr:uid="{00000000-0002-0000-0500-000000000000}">
      <formula1>$E$3:$E$15</formula1>
    </dataValidation>
    <dataValidation type="list" allowBlank="1" showInputMessage="1" showErrorMessage="1" sqref="C49 C43 C45:C47 C4:C9 C11:C19 C22:C29 C31:C41" xr:uid="{E217E21A-42A4-4734-8E1E-69CBFA3C94A9}">
      <formula1>"Met, N/A, Not Met"</formula1>
    </dataValidation>
  </dataValidations>
  <printOptions horizontalCentered="1"/>
  <pageMargins left="0.5" right="0.25" top="0.5" bottom="0.5" header="0.5" footer="0.25"/>
  <pageSetup scale="84" orientation="landscape" horizontalDpi="300" verticalDpi="300" r:id="rId1"/>
  <headerFooter alignWithMargins="0">
    <oddFooter>&amp;L&amp;F&amp;C&amp;D&amp;R&amp;A</oddFooter>
  </headerFooter>
  <rowBreaks count="2" manualBreakCount="2">
    <brk id="29" max="7" man="1"/>
    <brk id="4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0"/>
  </sheetPr>
  <dimension ref="A1:I14"/>
  <sheetViews>
    <sheetView showGridLines="0" zoomScaleNormal="100" workbookViewId="0">
      <pane ySplit="1" topLeftCell="A2" activePane="bottomLeft" state="frozen"/>
      <selection activeCell="G25" sqref="G25"/>
      <selection pane="bottomLeft" activeCell="C3" sqref="C3"/>
    </sheetView>
  </sheetViews>
  <sheetFormatPr defaultColWidth="9.109375" defaultRowHeight="13.2" x14ac:dyDescent="0.25"/>
  <cols>
    <col min="1" max="1" width="3.44140625" style="45" customWidth="1"/>
    <col min="2" max="2" width="75.5546875" style="46" customWidth="1"/>
    <col min="3" max="3" width="10.44140625" style="52" customWidth="1"/>
    <col min="4" max="4" width="6.44140625" style="47" hidden="1" customWidth="1"/>
    <col min="5" max="5" width="13.44140625" style="47" hidden="1" customWidth="1"/>
    <col min="6" max="6" width="6.5546875" style="48" customWidth="1"/>
    <col min="7" max="7" width="30.21875" style="222" customWidth="1"/>
    <col min="8" max="8" width="30.6640625" style="222" customWidth="1"/>
    <col min="9" max="9" width="27.44140625" style="49" hidden="1" customWidth="1"/>
    <col min="10" max="10" width="27.109375" style="49" customWidth="1"/>
    <col min="11" max="16384" width="9.109375" style="49"/>
  </cols>
  <sheetData>
    <row r="1" spans="1:9" s="57" customFormat="1" ht="32.25" customHeight="1" x14ac:dyDescent="0.3">
      <c r="A1" s="312" t="s">
        <v>19</v>
      </c>
      <c r="B1" s="312"/>
      <c r="C1" s="130" t="s">
        <v>12</v>
      </c>
      <c r="D1" s="130"/>
      <c r="E1" s="130"/>
      <c r="F1" s="130" t="s">
        <v>4</v>
      </c>
      <c r="G1" s="224" t="s">
        <v>6</v>
      </c>
      <c r="H1" s="224" t="s">
        <v>7</v>
      </c>
    </row>
    <row r="2" spans="1:9" s="124" customFormat="1" ht="15.6" x14ac:dyDescent="0.3">
      <c r="A2" s="344" t="s">
        <v>178</v>
      </c>
      <c r="B2" s="344"/>
      <c r="C2" s="218"/>
      <c r="D2" s="177">
        <f>COUNTIF(C3:C5,"Not Met")</f>
        <v>0</v>
      </c>
      <c r="E2" s="178"/>
      <c r="F2" s="177">
        <f>IF(D2,1,0)</f>
        <v>0</v>
      </c>
      <c r="G2" s="213"/>
      <c r="H2" s="213"/>
    </row>
    <row r="3" spans="1:9" ht="96.6" customHeight="1" x14ac:dyDescent="0.25">
      <c r="A3" s="99">
        <v>1</v>
      </c>
      <c r="B3" s="96" t="s">
        <v>279</v>
      </c>
      <c r="C3" s="90"/>
      <c r="D3" s="168"/>
      <c r="E3" s="132"/>
      <c r="F3" s="343"/>
      <c r="G3" s="172"/>
      <c r="H3" s="148"/>
      <c r="I3" s="49" t="s">
        <v>11</v>
      </c>
    </row>
    <row r="4" spans="1:9" ht="27" customHeight="1" x14ac:dyDescent="0.25">
      <c r="A4" s="99">
        <v>2</v>
      </c>
      <c r="B4" s="94" t="s">
        <v>280</v>
      </c>
      <c r="C4" s="90"/>
      <c r="D4" s="168"/>
      <c r="E4" s="180"/>
      <c r="F4" s="343"/>
      <c r="G4" s="172"/>
      <c r="H4" s="148"/>
      <c r="I4" s="49" t="s">
        <v>10</v>
      </c>
    </row>
    <row r="5" spans="1:9" ht="46.2" customHeight="1" x14ac:dyDescent="0.25">
      <c r="A5" s="99">
        <v>3</v>
      </c>
      <c r="B5" s="96" t="s">
        <v>226</v>
      </c>
      <c r="C5" s="90"/>
      <c r="D5" s="168"/>
      <c r="E5" s="180"/>
      <c r="F5" s="343"/>
      <c r="G5" s="172"/>
      <c r="H5" s="148"/>
    </row>
    <row r="6" spans="1:9" s="125" customFormat="1" ht="15" customHeight="1" x14ac:dyDescent="0.3">
      <c r="A6" s="344" t="s">
        <v>179</v>
      </c>
      <c r="B6" s="344"/>
      <c r="C6" s="219"/>
      <c r="D6" s="177">
        <f>COUNTIF(C7:C13,"Not Met")</f>
        <v>0</v>
      </c>
      <c r="E6" s="178"/>
      <c r="F6" s="177">
        <f>IF(D6,1,0)</f>
        <v>0</v>
      </c>
      <c r="G6" s="213"/>
      <c r="H6" s="213"/>
    </row>
    <row r="7" spans="1:9" ht="70.2" customHeight="1" x14ac:dyDescent="0.25">
      <c r="A7" s="95">
        <v>4</v>
      </c>
      <c r="B7" s="94" t="s">
        <v>227</v>
      </c>
      <c r="C7" s="90"/>
      <c r="D7" s="168"/>
      <c r="E7" s="168"/>
      <c r="F7" s="326"/>
      <c r="G7" s="148"/>
      <c r="H7" s="148"/>
    </row>
    <row r="8" spans="1:9" ht="56.4" customHeight="1" x14ac:dyDescent="0.25">
      <c r="A8" s="95">
        <v>5</v>
      </c>
      <c r="B8" s="94" t="s">
        <v>228</v>
      </c>
      <c r="C8" s="90"/>
      <c r="D8" s="168"/>
      <c r="E8" s="168"/>
      <c r="F8" s="326"/>
      <c r="G8" s="148"/>
      <c r="H8" s="148"/>
    </row>
    <row r="9" spans="1:9" ht="42" customHeight="1" x14ac:dyDescent="0.25">
      <c r="A9" s="95">
        <v>6</v>
      </c>
      <c r="B9" s="94" t="s">
        <v>140</v>
      </c>
      <c r="C9" s="90"/>
      <c r="D9" s="168"/>
      <c r="E9" s="168"/>
      <c r="F9" s="326"/>
      <c r="G9" s="148"/>
      <c r="H9" s="148"/>
    </row>
    <row r="10" spans="1:9" ht="57.6" customHeight="1" x14ac:dyDescent="0.25">
      <c r="A10" s="95">
        <v>7</v>
      </c>
      <c r="B10" s="94" t="s">
        <v>229</v>
      </c>
      <c r="C10" s="90"/>
      <c r="D10" s="168"/>
      <c r="E10" s="168"/>
      <c r="F10" s="326"/>
      <c r="G10" s="148"/>
      <c r="H10" s="148"/>
    </row>
    <row r="11" spans="1:9" ht="43.8" customHeight="1" x14ac:dyDescent="0.25">
      <c r="A11" s="95">
        <v>8</v>
      </c>
      <c r="B11" s="94" t="s">
        <v>230</v>
      </c>
      <c r="C11" s="90"/>
      <c r="D11" s="168"/>
      <c r="E11" s="168"/>
      <c r="F11" s="326"/>
      <c r="G11" s="148"/>
      <c r="H11" s="148"/>
    </row>
    <row r="12" spans="1:9" ht="55.2" customHeight="1" x14ac:dyDescent="0.25">
      <c r="A12" s="95">
        <v>9</v>
      </c>
      <c r="B12" s="96" t="s">
        <v>231</v>
      </c>
      <c r="C12" s="90"/>
      <c r="D12" s="168"/>
      <c r="E12" s="168"/>
      <c r="F12" s="326"/>
      <c r="G12" s="148"/>
      <c r="H12" s="148"/>
    </row>
    <row r="13" spans="1:9" ht="22.8" customHeight="1" x14ac:dyDescent="0.25">
      <c r="A13" s="95">
        <v>10</v>
      </c>
      <c r="B13" s="96" t="s">
        <v>232</v>
      </c>
      <c r="C13" s="90"/>
      <c r="D13" s="168"/>
      <c r="E13" s="168"/>
      <c r="F13" s="326"/>
      <c r="G13" s="148"/>
      <c r="H13" s="148"/>
    </row>
    <row r="14" spans="1:9" s="126" customFormat="1" ht="16.5" customHeight="1" x14ac:dyDescent="0.3">
      <c r="A14" s="182" t="s">
        <v>20</v>
      </c>
      <c r="B14" s="179"/>
      <c r="C14" s="219"/>
      <c r="D14" s="181"/>
      <c r="E14" s="181"/>
      <c r="F14" s="177">
        <f>SUM(F2, F6)</f>
        <v>0</v>
      </c>
      <c r="G14" s="213"/>
      <c r="H14" s="213"/>
    </row>
  </sheetData>
  <sheetProtection selectLockedCells="1"/>
  <mergeCells count="5">
    <mergeCell ref="F7:F13"/>
    <mergeCell ref="A1:B1"/>
    <mergeCell ref="F3:F5"/>
    <mergeCell ref="A2:B2"/>
    <mergeCell ref="A6:B6"/>
  </mergeCells>
  <phoneticPr fontId="2" type="noConversion"/>
  <dataValidations xWindow="357" yWindow="130" count="2">
    <dataValidation type="list" allowBlank="1" showInputMessage="1" showErrorMessage="1" sqref="C6" xr:uid="{00000000-0002-0000-0600-000000000000}">
      <formula1>$E$4:$E$5</formula1>
    </dataValidation>
    <dataValidation type="list" allowBlank="1" showInputMessage="1" showErrorMessage="1" sqref="C3:C5 C7:C13" xr:uid="{C107FA82-3700-4516-ABFD-2D9A6E3F6904}">
      <formula1>"Met, N/A, Not Met"</formula1>
    </dataValidation>
  </dataValidations>
  <printOptions horizontalCentered="1"/>
  <pageMargins left="0.5" right="0.25" top="0.5" bottom="0.5" header="0.5" footer="0.25"/>
  <pageSetup scale="85" orientation="landscape" horizontalDpi="300" verticalDpi="300" r:id="rId1"/>
  <headerFooter alignWithMargins="0">
    <oddFooter>&amp;L&amp;F&amp;C&amp;D&amp;R&amp;A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UL51"/>
  <sheetViews>
    <sheetView showGridLines="0" zoomScaleNormal="100" zoomScaleSheetLayoutView="100" workbookViewId="0">
      <selection sqref="A1:B1"/>
    </sheetView>
  </sheetViews>
  <sheetFormatPr defaultColWidth="9.109375" defaultRowHeight="13.2" x14ac:dyDescent="0.25"/>
  <cols>
    <col min="1" max="1" width="3.44140625" style="105" customWidth="1"/>
    <col min="2" max="2" width="75.5546875" style="102" customWidth="1"/>
    <col min="3" max="3" width="10.44140625" style="52" customWidth="1"/>
    <col min="4" max="4" width="5.77734375" style="68" hidden="1" customWidth="1"/>
    <col min="5" max="5" width="0.109375" style="68" customWidth="1"/>
    <col min="6" max="6" width="7.5546875" style="103" customWidth="1"/>
    <col min="7" max="7" width="30.77734375" style="222" customWidth="1"/>
    <col min="8" max="8" width="31" style="222" customWidth="1"/>
    <col min="9" max="9" width="27.44140625" style="104" hidden="1" customWidth="1"/>
    <col min="10" max="10" width="27.109375" style="104" customWidth="1"/>
    <col min="11" max="16384" width="9.109375" style="104"/>
  </cols>
  <sheetData>
    <row r="1" spans="1:558" s="54" customFormat="1" ht="32.25" customHeight="1" x14ac:dyDescent="0.3">
      <c r="A1" s="312" t="s">
        <v>22</v>
      </c>
      <c r="B1" s="312"/>
      <c r="C1" s="130" t="s">
        <v>12</v>
      </c>
      <c r="D1" s="130"/>
      <c r="E1" s="130"/>
      <c r="F1" s="130" t="s">
        <v>4</v>
      </c>
      <c r="G1" s="224" t="s">
        <v>6</v>
      </c>
      <c r="H1" s="224" t="s">
        <v>7</v>
      </c>
    </row>
    <row r="2" spans="1:558" s="118" customFormat="1" ht="16.350000000000001" customHeight="1" x14ac:dyDescent="0.25">
      <c r="A2" s="331" t="s">
        <v>77</v>
      </c>
      <c r="B2" s="331"/>
      <c r="C2" s="211"/>
      <c r="D2" s="169">
        <f>COUNTIF(C3:C5,"Not Met")</f>
        <v>0</v>
      </c>
      <c r="E2" s="170"/>
      <c r="F2" s="189">
        <f>IF(D2,1,0)</f>
        <v>0</v>
      </c>
      <c r="G2" s="212"/>
      <c r="H2" s="212"/>
    </row>
    <row r="3" spans="1:558" ht="42.6" customHeight="1" x14ac:dyDescent="0.25">
      <c r="A3" s="95">
        <v>1</v>
      </c>
      <c r="B3" s="96" t="s">
        <v>145</v>
      </c>
      <c r="C3" s="90"/>
      <c r="D3" s="168"/>
      <c r="E3" s="186"/>
      <c r="F3" s="183"/>
      <c r="G3" s="148"/>
      <c r="H3" s="148"/>
      <c r="I3" s="103" t="s">
        <v>11</v>
      </c>
    </row>
    <row r="4" spans="1:558" ht="28.8" customHeight="1" x14ac:dyDescent="0.25">
      <c r="A4" s="95">
        <v>2</v>
      </c>
      <c r="B4" s="96" t="s">
        <v>141</v>
      </c>
      <c r="C4" s="90"/>
      <c r="D4" s="168"/>
      <c r="E4" s="186"/>
      <c r="F4" s="183"/>
      <c r="G4" s="148"/>
      <c r="H4" s="148"/>
      <c r="I4" s="103"/>
    </row>
    <row r="5" spans="1:558" s="83" customFormat="1" ht="30.6" customHeight="1" x14ac:dyDescent="0.25">
      <c r="A5" s="95">
        <v>3</v>
      </c>
      <c r="B5" s="96" t="s">
        <v>142</v>
      </c>
      <c r="C5" s="90"/>
      <c r="D5" s="168"/>
      <c r="E5" s="188"/>
      <c r="F5" s="103"/>
      <c r="G5" s="148"/>
      <c r="H5" s="148"/>
      <c r="I5" s="103" t="s">
        <v>10</v>
      </c>
    </row>
    <row r="6" spans="1:558" s="113" customFormat="1" ht="16.2" customHeight="1" x14ac:dyDescent="0.3">
      <c r="A6" s="331" t="s">
        <v>78</v>
      </c>
      <c r="B6" s="331"/>
      <c r="C6" s="157"/>
      <c r="D6" s="131">
        <f>COUNTIF(C7:C9,"Not Met")</f>
        <v>0</v>
      </c>
      <c r="E6" s="129"/>
      <c r="F6" s="187">
        <f>IF(D6,1,0)</f>
        <v>0</v>
      </c>
      <c r="G6" s="213"/>
      <c r="H6" s="213"/>
      <c r="I6" s="120" t="s">
        <v>3</v>
      </c>
    </row>
    <row r="7" spans="1:558" s="83" customFormat="1" ht="30.6" customHeight="1" x14ac:dyDescent="0.25">
      <c r="A7" s="95">
        <v>4</v>
      </c>
      <c r="B7" s="94" t="s">
        <v>143</v>
      </c>
      <c r="C7" s="90"/>
      <c r="D7" s="168"/>
      <c r="E7" s="186"/>
      <c r="F7" s="345"/>
      <c r="G7" s="148"/>
      <c r="H7" s="148"/>
    </row>
    <row r="8" spans="1:558" s="106" customFormat="1" ht="30" customHeight="1" thickBot="1" x14ac:dyDescent="0.3">
      <c r="A8" s="95">
        <v>5</v>
      </c>
      <c r="B8" s="94" t="s">
        <v>233</v>
      </c>
      <c r="C8" s="90"/>
      <c r="D8" s="168"/>
      <c r="E8" s="186"/>
      <c r="F8" s="345"/>
      <c r="G8" s="148"/>
      <c r="H8" s="148"/>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c r="IR8" s="83"/>
      <c r="IS8" s="83"/>
      <c r="IT8" s="83"/>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3"/>
      <c r="LZ8" s="83"/>
      <c r="MA8" s="83"/>
      <c r="MB8" s="83"/>
      <c r="MC8" s="83"/>
      <c r="MD8" s="83"/>
      <c r="ME8" s="83"/>
      <c r="MF8" s="83"/>
      <c r="MG8" s="83"/>
      <c r="MH8" s="83"/>
      <c r="MI8" s="83"/>
      <c r="MJ8" s="83"/>
      <c r="MK8" s="83"/>
      <c r="ML8" s="83"/>
      <c r="MM8" s="83"/>
      <c r="MN8" s="83"/>
      <c r="MO8" s="83"/>
      <c r="MP8" s="83"/>
      <c r="MQ8" s="83"/>
      <c r="MR8" s="83"/>
      <c r="MS8" s="83"/>
      <c r="MT8" s="83"/>
      <c r="MU8" s="83"/>
      <c r="MV8" s="83"/>
      <c r="MW8" s="83"/>
      <c r="MX8" s="83"/>
      <c r="MY8" s="83"/>
      <c r="MZ8" s="83"/>
      <c r="NA8" s="83"/>
      <c r="NB8" s="83"/>
      <c r="NC8" s="83"/>
      <c r="ND8" s="83"/>
      <c r="NE8" s="83"/>
      <c r="NF8" s="83"/>
      <c r="NG8" s="83"/>
      <c r="NH8" s="83"/>
      <c r="NI8" s="83"/>
      <c r="NJ8" s="83"/>
      <c r="NK8" s="83"/>
      <c r="NL8" s="83"/>
      <c r="NM8" s="83"/>
      <c r="NN8" s="83"/>
      <c r="NO8" s="83"/>
      <c r="NP8" s="83"/>
      <c r="NQ8" s="83"/>
      <c r="NR8" s="83"/>
      <c r="NS8" s="83"/>
      <c r="NT8" s="83"/>
      <c r="NU8" s="83"/>
      <c r="NV8" s="83"/>
      <c r="NW8" s="83"/>
      <c r="NX8" s="83"/>
      <c r="NY8" s="83"/>
      <c r="NZ8" s="83"/>
      <c r="OA8" s="83"/>
      <c r="OB8" s="83"/>
      <c r="OC8" s="83"/>
      <c r="OD8" s="83"/>
      <c r="OE8" s="83"/>
      <c r="OF8" s="83"/>
      <c r="OG8" s="83"/>
      <c r="OH8" s="83"/>
      <c r="OI8" s="83"/>
      <c r="OJ8" s="83"/>
      <c r="OK8" s="83"/>
      <c r="OL8" s="83"/>
      <c r="OM8" s="83"/>
      <c r="ON8" s="83"/>
      <c r="OO8" s="83"/>
      <c r="OP8" s="83"/>
      <c r="OQ8" s="83"/>
      <c r="OR8" s="83"/>
      <c r="OS8" s="83"/>
      <c r="OT8" s="83"/>
      <c r="OU8" s="83"/>
      <c r="OV8" s="83"/>
      <c r="OW8" s="83"/>
      <c r="OX8" s="83"/>
      <c r="OY8" s="83"/>
      <c r="OZ8" s="83"/>
      <c r="PA8" s="83"/>
      <c r="PB8" s="83"/>
      <c r="PC8" s="83"/>
      <c r="PD8" s="83"/>
      <c r="PE8" s="83"/>
      <c r="PF8" s="83"/>
      <c r="PG8" s="83"/>
      <c r="PH8" s="83"/>
      <c r="PI8" s="83"/>
      <c r="PJ8" s="83"/>
      <c r="PK8" s="83"/>
      <c r="PL8" s="83"/>
      <c r="PM8" s="83"/>
      <c r="PN8" s="83"/>
      <c r="PO8" s="83"/>
      <c r="PP8" s="83"/>
      <c r="PQ8" s="83"/>
      <c r="PR8" s="83"/>
      <c r="PS8" s="83"/>
      <c r="PT8" s="83"/>
      <c r="PU8" s="83"/>
      <c r="PV8" s="83"/>
      <c r="PW8" s="83"/>
      <c r="PX8" s="83"/>
      <c r="PY8" s="83"/>
      <c r="PZ8" s="83"/>
      <c r="QA8" s="83"/>
      <c r="QB8" s="83"/>
      <c r="QC8" s="83"/>
      <c r="QD8" s="83"/>
      <c r="QE8" s="83"/>
      <c r="QF8" s="83"/>
      <c r="QG8" s="83"/>
      <c r="QH8" s="83"/>
      <c r="QI8" s="83"/>
      <c r="QJ8" s="83"/>
      <c r="QK8" s="83"/>
      <c r="QL8" s="83"/>
      <c r="QM8" s="83"/>
      <c r="QN8" s="83"/>
      <c r="QO8" s="83"/>
      <c r="QP8" s="83"/>
      <c r="QQ8" s="83"/>
      <c r="QR8" s="83"/>
      <c r="QS8" s="83"/>
      <c r="QT8" s="83"/>
      <c r="QU8" s="83"/>
      <c r="QV8" s="83"/>
      <c r="QW8" s="83"/>
      <c r="QX8" s="83"/>
      <c r="QY8" s="83"/>
      <c r="QZ8" s="83"/>
      <c r="RA8" s="83"/>
      <c r="RB8" s="83"/>
      <c r="RC8" s="83"/>
      <c r="RD8" s="83"/>
      <c r="RE8" s="83"/>
      <c r="RF8" s="83"/>
      <c r="RG8" s="83"/>
      <c r="RH8" s="83"/>
      <c r="RI8" s="83"/>
      <c r="RJ8" s="83"/>
      <c r="RK8" s="83"/>
      <c r="RL8" s="83"/>
      <c r="RM8" s="83"/>
      <c r="RN8" s="83"/>
      <c r="RO8" s="83"/>
      <c r="RP8" s="83"/>
      <c r="RQ8" s="83"/>
      <c r="RR8" s="83"/>
      <c r="RS8" s="83"/>
      <c r="RT8" s="83"/>
      <c r="RU8" s="83"/>
      <c r="RV8" s="83"/>
      <c r="RW8" s="83"/>
      <c r="RX8" s="83"/>
      <c r="RY8" s="83"/>
      <c r="RZ8" s="83"/>
      <c r="SA8" s="83"/>
      <c r="SB8" s="83"/>
      <c r="SC8" s="83"/>
      <c r="SD8" s="83"/>
      <c r="SE8" s="83"/>
      <c r="SF8" s="83"/>
      <c r="SG8" s="83"/>
      <c r="SH8" s="83"/>
      <c r="SI8" s="83"/>
      <c r="SJ8" s="83"/>
      <c r="SK8" s="83"/>
      <c r="SL8" s="83"/>
      <c r="SM8" s="83"/>
      <c r="SN8" s="83"/>
      <c r="SO8" s="83"/>
      <c r="SP8" s="83"/>
      <c r="SQ8" s="83"/>
      <c r="SR8" s="83"/>
      <c r="SS8" s="83"/>
      <c r="ST8" s="83"/>
      <c r="SU8" s="83"/>
      <c r="SV8" s="83"/>
      <c r="SW8" s="83"/>
      <c r="SX8" s="83"/>
      <c r="SY8" s="83"/>
      <c r="SZ8" s="83"/>
      <c r="TA8" s="83"/>
      <c r="TB8" s="83"/>
      <c r="TC8" s="83"/>
      <c r="TD8" s="83"/>
      <c r="TE8" s="83"/>
      <c r="TF8" s="83"/>
      <c r="TG8" s="83"/>
      <c r="TH8" s="83"/>
      <c r="TI8" s="83"/>
      <c r="TJ8" s="83"/>
      <c r="TK8" s="83"/>
      <c r="TL8" s="83"/>
      <c r="TM8" s="83"/>
      <c r="TN8" s="83"/>
      <c r="TO8" s="83"/>
      <c r="TP8" s="83"/>
      <c r="TQ8" s="83"/>
      <c r="TR8" s="83"/>
      <c r="TS8" s="83"/>
      <c r="TT8" s="83"/>
      <c r="TU8" s="83"/>
      <c r="TV8" s="83"/>
      <c r="TW8" s="83"/>
      <c r="TX8" s="83"/>
      <c r="TY8" s="83"/>
      <c r="TZ8" s="83"/>
      <c r="UA8" s="83"/>
      <c r="UB8" s="83"/>
      <c r="UC8" s="83"/>
      <c r="UD8" s="83"/>
      <c r="UE8" s="83"/>
      <c r="UF8" s="83"/>
      <c r="UG8" s="83"/>
      <c r="UH8" s="83"/>
      <c r="UI8" s="83"/>
      <c r="UJ8" s="83"/>
      <c r="UK8" s="83"/>
      <c r="UL8" s="83"/>
    </row>
    <row r="9" spans="1:558" ht="17.399999999999999" customHeight="1" x14ac:dyDescent="0.25">
      <c r="A9" s="95">
        <v>6</v>
      </c>
      <c r="B9" s="94" t="s">
        <v>144</v>
      </c>
      <c r="C9" s="90"/>
      <c r="D9" s="168"/>
      <c r="E9" s="184"/>
      <c r="G9" s="148"/>
      <c r="H9" s="148"/>
    </row>
    <row r="10" spans="1:558" s="113" customFormat="1" ht="15.6" x14ac:dyDescent="0.3">
      <c r="A10" s="325" t="s">
        <v>79</v>
      </c>
      <c r="B10" s="325"/>
      <c r="C10" s="157"/>
      <c r="D10" s="131">
        <f>COUNTIF(C11,"Not Met")</f>
        <v>0</v>
      </c>
      <c r="E10" s="129"/>
      <c r="F10" s="187">
        <f>IF(D10,1,0)</f>
        <v>0</v>
      </c>
      <c r="G10" s="213"/>
      <c r="H10" s="213"/>
    </row>
    <row r="11" spans="1:558" ht="55.2" customHeight="1" x14ac:dyDescent="0.25">
      <c r="A11" s="84">
        <v>7</v>
      </c>
      <c r="B11" s="85" t="s">
        <v>234</v>
      </c>
      <c r="C11" s="90"/>
      <c r="D11" s="168"/>
      <c r="E11" s="184"/>
      <c r="G11" s="148"/>
      <c r="H11" s="148"/>
    </row>
    <row r="12" spans="1:558" s="123" customFormat="1" ht="15.6" x14ac:dyDescent="0.3">
      <c r="A12" s="89" t="s">
        <v>21</v>
      </c>
      <c r="B12" s="109"/>
      <c r="C12" s="150"/>
      <c r="D12" s="114"/>
      <c r="E12" s="114"/>
      <c r="F12" s="143">
        <f>SUM(F2,F6,F10)</f>
        <v>0</v>
      </c>
      <c r="G12" s="213"/>
      <c r="H12" s="213"/>
    </row>
    <row r="13" spans="1:558" s="83" customFormat="1" x14ac:dyDescent="0.25">
      <c r="A13" s="105"/>
      <c r="B13" s="102"/>
      <c r="C13" s="52"/>
      <c r="D13" s="68"/>
      <c r="F13" s="103"/>
      <c r="G13" s="222"/>
      <c r="H13" s="222"/>
    </row>
    <row r="14" spans="1:558" s="83" customFormat="1" x14ac:dyDescent="0.25">
      <c r="A14" s="105"/>
      <c r="B14" s="102"/>
      <c r="C14" s="52"/>
      <c r="D14" s="68"/>
      <c r="F14" s="103"/>
      <c r="G14" s="222"/>
      <c r="H14" s="222"/>
    </row>
    <row r="15" spans="1:558" s="83" customFormat="1" x14ac:dyDescent="0.25">
      <c r="A15" s="105"/>
      <c r="B15" s="102"/>
      <c r="C15" s="52"/>
      <c r="D15" s="68"/>
      <c r="F15" s="103"/>
      <c r="G15" s="222"/>
      <c r="H15" s="222"/>
    </row>
    <row r="16" spans="1:558" s="83" customFormat="1" x14ac:dyDescent="0.25">
      <c r="A16" s="105"/>
      <c r="B16" s="102"/>
      <c r="C16" s="52"/>
      <c r="D16" s="68"/>
      <c r="F16" s="103"/>
      <c r="G16" s="222"/>
      <c r="H16" s="222"/>
    </row>
    <row r="17" spans="1:8" s="83" customFormat="1" x14ac:dyDescent="0.25">
      <c r="A17" s="105"/>
      <c r="B17" s="102"/>
      <c r="C17" s="52"/>
      <c r="D17" s="68"/>
      <c r="E17" s="68"/>
      <c r="F17" s="103"/>
      <c r="G17" s="222"/>
      <c r="H17" s="222"/>
    </row>
    <row r="18" spans="1:8" s="83" customFormat="1" x14ac:dyDescent="0.25">
      <c r="A18" s="105"/>
      <c r="B18" s="102"/>
      <c r="C18" s="52"/>
      <c r="D18" s="68"/>
      <c r="E18" s="68"/>
      <c r="F18" s="103"/>
      <c r="G18" s="222"/>
      <c r="H18" s="222"/>
    </row>
    <row r="19" spans="1:8" s="83" customFormat="1" x14ac:dyDescent="0.25">
      <c r="A19" s="105"/>
      <c r="B19" s="102"/>
      <c r="C19" s="52"/>
      <c r="D19" s="68"/>
      <c r="E19" s="68"/>
      <c r="F19" s="103"/>
      <c r="G19" s="222"/>
      <c r="H19" s="222"/>
    </row>
    <row r="20" spans="1:8" s="83" customFormat="1" x14ac:dyDescent="0.25">
      <c r="A20" s="105"/>
      <c r="B20" s="102"/>
      <c r="C20" s="52"/>
      <c r="D20" s="68"/>
      <c r="E20" s="68"/>
      <c r="F20" s="103"/>
      <c r="G20" s="222"/>
      <c r="H20" s="222"/>
    </row>
    <row r="21" spans="1:8" s="83" customFormat="1" x14ac:dyDescent="0.25">
      <c r="A21" s="105"/>
      <c r="B21" s="102"/>
      <c r="C21" s="52"/>
      <c r="D21" s="68"/>
      <c r="E21" s="68"/>
      <c r="F21" s="103"/>
      <c r="G21" s="222"/>
      <c r="H21" s="222"/>
    </row>
    <row r="22" spans="1:8" s="83" customFormat="1" x14ac:dyDescent="0.25">
      <c r="A22" s="105"/>
      <c r="B22" s="102"/>
      <c r="C22" s="52"/>
      <c r="D22" s="68"/>
      <c r="E22" s="68"/>
      <c r="F22" s="103"/>
      <c r="G22" s="222"/>
      <c r="H22" s="222"/>
    </row>
    <row r="23" spans="1:8" s="83" customFormat="1" x14ac:dyDescent="0.25">
      <c r="A23" s="105"/>
      <c r="B23" s="102"/>
      <c r="C23" s="52"/>
      <c r="D23" s="68"/>
      <c r="E23" s="68"/>
      <c r="F23" s="103"/>
      <c r="G23" s="222"/>
      <c r="H23" s="222"/>
    </row>
    <row r="24" spans="1:8" s="83" customFormat="1" x14ac:dyDescent="0.25">
      <c r="A24" s="105"/>
      <c r="B24" s="102"/>
      <c r="C24" s="52"/>
      <c r="D24" s="68"/>
      <c r="E24" s="68"/>
      <c r="F24" s="103"/>
      <c r="G24" s="222"/>
      <c r="H24" s="222"/>
    </row>
    <row r="25" spans="1:8" s="83" customFormat="1" x14ac:dyDescent="0.25">
      <c r="A25" s="105"/>
      <c r="B25" s="102"/>
      <c r="C25" s="52"/>
      <c r="D25" s="68"/>
      <c r="E25" s="68"/>
      <c r="F25" s="103"/>
      <c r="G25" s="222"/>
      <c r="H25" s="222"/>
    </row>
    <row r="26" spans="1:8" s="83" customFormat="1" x14ac:dyDescent="0.25">
      <c r="A26" s="105"/>
      <c r="B26" s="102"/>
      <c r="C26" s="52"/>
      <c r="D26" s="68"/>
      <c r="E26" s="68"/>
      <c r="F26" s="103"/>
      <c r="G26" s="222"/>
      <c r="H26" s="222"/>
    </row>
    <row r="27" spans="1:8" s="83" customFormat="1" x14ac:dyDescent="0.25">
      <c r="A27" s="105"/>
      <c r="B27" s="102"/>
      <c r="C27" s="52"/>
      <c r="D27" s="68"/>
      <c r="E27" s="68"/>
      <c r="F27" s="103"/>
      <c r="G27" s="222"/>
      <c r="H27" s="222"/>
    </row>
    <row r="28" spans="1:8" s="83" customFormat="1" x14ac:dyDescent="0.25">
      <c r="A28" s="105"/>
      <c r="B28" s="102"/>
      <c r="C28" s="52"/>
      <c r="D28" s="68"/>
      <c r="E28" s="68"/>
      <c r="F28" s="103"/>
      <c r="G28" s="222"/>
      <c r="H28" s="222"/>
    </row>
    <row r="29" spans="1:8" s="83" customFormat="1" x14ac:dyDescent="0.25">
      <c r="A29" s="105"/>
      <c r="B29" s="102"/>
      <c r="C29" s="52"/>
      <c r="D29" s="68"/>
      <c r="E29" s="68"/>
      <c r="F29" s="103"/>
      <c r="G29" s="222"/>
      <c r="H29" s="222"/>
    </row>
    <row r="30" spans="1:8" s="83" customFormat="1" x14ac:dyDescent="0.25">
      <c r="A30" s="105"/>
      <c r="B30" s="102"/>
      <c r="C30" s="52"/>
      <c r="D30" s="68"/>
      <c r="E30" s="68"/>
      <c r="F30" s="103"/>
      <c r="G30" s="222"/>
      <c r="H30" s="222"/>
    </row>
    <row r="31" spans="1:8" s="83" customFormat="1" x14ac:dyDescent="0.25">
      <c r="A31" s="105"/>
      <c r="B31" s="102"/>
      <c r="C31" s="52"/>
      <c r="D31" s="68"/>
      <c r="E31" s="68"/>
      <c r="F31" s="103"/>
      <c r="G31" s="222"/>
      <c r="H31" s="222"/>
    </row>
    <row r="32" spans="1:8" s="83" customFormat="1" x14ac:dyDescent="0.25">
      <c r="A32" s="105"/>
      <c r="B32" s="102"/>
      <c r="C32" s="52"/>
      <c r="D32" s="68"/>
      <c r="E32" s="68"/>
      <c r="F32" s="103"/>
      <c r="G32" s="222"/>
      <c r="H32" s="222"/>
    </row>
    <row r="33" spans="1:8" s="83" customFormat="1" x14ac:dyDescent="0.25">
      <c r="A33" s="105"/>
      <c r="B33" s="102"/>
      <c r="C33" s="52"/>
      <c r="D33" s="68"/>
      <c r="E33" s="68"/>
      <c r="F33" s="103"/>
      <c r="G33" s="222"/>
      <c r="H33" s="222"/>
    </row>
    <row r="34" spans="1:8" s="83" customFormat="1" x14ac:dyDescent="0.25">
      <c r="A34" s="105"/>
      <c r="B34" s="102"/>
      <c r="C34" s="52"/>
      <c r="D34" s="68"/>
      <c r="E34" s="68"/>
      <c r="F34" s="103"/>
      <c r="G34" s="222"/>
      <c r="H34" s="222"/>
    </row>
    <row r="35" spans="1:8" s="83" customFormat="1" x14ac:dyDescent="0.25">
      <c r="A35" s="105"/>
      <c r="B35" s="102"/>
      <c r="C35" s="52"/>
      <c r="D35" s="68"/>
      <c r="E35" s="68"/>
      <c r="F35" s="103"/>
      <c r="G35" s="222"/>
      <c r="H35" s="222"/>
    </row>
    <row r="36" spans="1:8" s="83" customFormat="1" x14ac:dyDescent="0.25">
      <c r="A36" s="105"/>
      <c r="B36" s="102"/>
      <c r="C36" s="52"/>
      <c r="D36" s="68"/>
      <c r="E36" s="68"/>
      <c r="F36" s="103"/>
      <c r="G36" s="222"/>
      <c r="H36" s="222"/>
    </row>
    <row r="37" spans="1:8" s="83" customFormat="1" x14ac:dyDescent="0.25">
      <c r="A37" s="105"/>
      <c r="B37" s="102"/>
      <c r="C37" s="52"/>
      <c r="D37" s="68"/>
      <c r="E37" s="68"/>
      <c r="F37" s="103"/>
      <c r="G37" s="222"/>
      <c r="H37" s="222"/>
    </row>
    <row r="38" spans="1:8" s="83" customFormat="1" x14ac:dyDescent="0.25">
      <c r="A38" s="105"/>
      <c r="B38" s="102"/>
      <c r="C38" s="52"/>
      <c r="D38" s="68"/>
      <c r="E38" s="68"/>
      <c r="F38" s="103"/>
      <c r="G38" s="222"/>
      <c r="H38" s="222"/>
    </row>
    <row r="39" spans="1:8" s="83" customFormat="1" x14ac:dyDescent="0.25">
      <c r="A39" s="105"/>
      <c r="B39" s="102"/>
      <c r="C39" s="52"/>
      <c r="D39" s="68"/>
      <c r="E39" s="68"/>
      <c r="F39" s="103"/>
      <c r="G39" s="222"/>
      <c r="H39" s="222"/>
    </row>
    <row r="40" spans="1:8" s="83" customFormat="1" x14ac:dyDescent="0.25">
      <c r="A40" s="105"/>
      <c r="B40" s="102"/>
      <c r="C40" s="52"/>
      <c r="D40" s="68"/>
      <c r="E40" s="68"/>
      <c r="F40" s="103"/>
      <c r="G40" s="222"/>
      <c r="H40" s="222"/>
    </row>
    <row r="41" spans="1:8" s="83" customFormat="1" x14ac:dyDescent="0.25">
      <c r="A41" s="105"/>
      <c r="B41" s="102"/>
      <c r="C41" s="52"/>
      <c r="D41" s="68"/>
      <c r="E41" s="68"/>
      <c r="F41" s="103"/>
      <c r="G41" s="222"/>
      <c r="H41" s="222"/>
    </row>
    <row r="42" spans="1:8" s="83" customFormat="1" x14ac:dyDescent="0.25">
      <c r="A42" s="105"/>
      <c r="B42" s="102"/>
      <c r="C42" s="52"/>
      <c r="D42" s="68"/>
      <c r="E42" s="68"/>
      <c r="F42" s="103"/>
      <c r="G42" s="222"/>
      <c r="H42" s="222"/>
    </row>
    <row r="43" spans="1:8" s="83" customFormat="1" x14ac:dyDescent="0.25">
      <c r="A43" s="105"/>
      <c r="B43" s="102"/>
      <c r="C43" s="52"/>
      <c r="D43" s="68"/>
      <c r="E43" s="68"/>
      <c r="F43" s="103"/>
      <c r="G43" s="222"/>
      <c r="H43" s="222"/>
    </row>
    <row r="44" spans="1:8" s="83" customFormat="1" x14ac:dyDescent="0.25">
      <c r="A44" s="105"/>
      <c r="B44" s="102"/>
      <c r="C44" s="52"/>
      <c r="D44" s="68"/>
      <c r="E44" s="68"/>
      <c r="F44" s="103"/>
      <c r="G44" s="222"/>
      <c r="H44" s="222"/>
    </row>
    <row r="45" spans="1:8" s="83" customFormat="1" x14ac:dyDescent="0.25">
      <c r="A45" s="105"/>
      <c r="B45" s="102"/>
      <c r="C45" s="52"/>
      <c r="D45" s="68"/>
      <c r="E45" s="68"/>
      <c r="F45" s="103"/>
      <c r="G45" s="222"/>
      <c r="H45" s="222"/>
    </row>
    <row r="46" spans="1:8" s="83" customFormat="1" x14ac:dyDescent="0.25">
      <c r="A46" s="105"/>
      <c r="B46" s="102"/>
      <c r="C46" s="52"/>
      <c r="D46" s="68"/>
      <c r="E46" s="68"/>
      <c r="F46" s="103"/>
      <c r="G46" s="222"/>
      <c r="H46" s="222"/>
    </row>
    <row r="47" spans="1:8" s="83" customFormat="1" x14ac:dyDescent="0.25">
      <c r="A47" s="105"/>
      <c r="B47" s="102"/>
      <c r="C47" s="52"/>
      <c r="D47" s="68"/>
      <c r="E47" s="68"/>
      <c r="F47" s="103"/>
      <c r="G47" s="222"/>
      <c r="H47" s="222"/>
    </row>
    <row r="48" spans="1:8" s="83" customFormat="1" x14ac:dyDescent="0.25">
      <c r="A48" s="105"/>
      <c r="B48" s="102"/>
      <c r="C48" s="52"/>
      <c r="D48" s="68"/>
      <c r="E48" s="68"/>
      <c r="F48" s="103"/>
      <c r="G48" s="222"/>
      <c r="H48" s="222"/>
    </row>
    <row r="49" spans="1:8" s="83" customFormat="1" x14ac:dyDescent="0.25">
      <c r="A49" s="105"/>
      <c r="B49" s="102"/>
      <c r="C49" s="52"/>
      <c r="D49" s="68"/>
      <c r="E49" s="68"/>
      <c r="F49" s="103"/>
      <c r="G49" s="222"/>
      <c r="H49" s="222"/>
    </row>
    <row r="50" spans="1:8" s="83" customFormat="1" x14ac:dyDescent="0.25">
      <c r="A50" s="105"/>
      <c r="B50" s="102"/>
      <c r="C50" s="52"/>
      <c r="D50" s="68"/>
      <c r="E50" s="68"/>
      <c r="F50" s="103"/>
      <c r="G50" s="222"/>
      <c r="H50" s="222"/>
    </row>
    <row r="51" spans="1:8" s="83" customFormat="1" x14ac:dyDescent="0.25">
      <c r="A51" s="105"/>
      <c r="B51" s="102"/>
      <c r="C51" s="52"/>
      <c r="D51" s="68"/>
      <c r="E51" s="68"/>
      <c r="F51" s="103"/>
      <c r="G51" s="222"/>
      <c r="H51" s="222"/>
    </row>
  </sheetData>
  <sheetProtection formatRows="0" selectLockedCells="1"/>
  <mergeCells count="5">
    <mergeCell ref="A10:B10"/>
    <mergeCell ref="A2:B2"/>
    <mergeCell ref="A6:B6"/>
    <mergeCell ref="A1:B1"/>
    <mergeCell ref="F7:F8"/>
  </mergeCells>
  <phoneticPr fontId="2" type="noConversion"/>
  <dataValidations xWindow="357" yWindow="130" count="1">
    <dataValidation type="list" allowBlank="1" showInputMessage="1" showErrorMessage="1" sqref="C3:C5 C7:C9 C11" xr:uid="{97F44925-C170-44D1-B43B-A1F4E7469F89}">
      <formula1>"Met, N/A, Not Met"</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1"/>
    <pageSetUpPr fitToPage="1"/>
  </sheetPr>
  <dimension ref="A1:I26"/>
  <sheetViews>
    <sheetView showGridLines="0" zoomScaleNormal="100" zoomScaleSheetLayoutView="75" workbookViewId="0">
      <pane ySplit="3" topLeftCell="A4" activePane="bottomLeft" state="frozen"/>
      <selection activeCell="G25" sqref="G25"/>
      <selection pane="bottomLeft"/>
    </sheetView>
  </sheetViews>
  <sheetFormatPr defaultColWidth="9.109375" defaultRowHeight="13.2" x14ac:dyDescent="0.25"/>
  <cols>
    <col min="1" max="1" width="3.44140625" style="61" customWidth="1"/>
    <col min="2" max="2" width="75.5546875" style="46" customWidth="1"/>
    <col min="3" max="3" width="10.6640625" style="52" customWidth="1"/>
    <col min="4" max="4" width="12.44140625" style="63" hidden="1" customWidth="1"/>
    <col min="5" max="5" width="13.109375" style="63" hidden="1" customWidth="1"/>
    <col min="6" max="6" width="6.5546875" style="48" customWidth="1"/>
    <col min="7" max="7" width="30.6640625" style="83" customWidth="1"/>
    <col min="8" max="8" width="30.6640625" style="73" customWidth="1"/>
    <col min="9" max="9" width="27.44140625" style="49" hidden="1" customWidth="1"/>
    <col min="10" max="10" width="27.109375" style="49" customWidth="1"/>
    <col min="11" max="16384" width="9.109375" style="49"/>
  </cols>
  <sheetData>
    <row r="1" spans="1:9" s="56" customFormat="1" ht="17.399999999999999" x14ac:dyDescent="0.3">
      <c r="A1" s="190"/>
      <c r="B1" s="192" t="s">
        <v>23</v>
      </c>
      <c r="C1" s="244"/>
      <c r="D1" s="245"/>
      <c r="E1" s="245"/>
      <c r="F1" s="246"/>
      <c r="G1" s="247"/>
      <c r="H1" s="257"/>
    </row>
    <row r="2" spans="1:9" s="57" customFormat="1" ht="30" customHeight="1" x14ac:dyDescent="0.3">
      <c r="A2" s="312" t="s">
        <v>5</v>
      </c>
      <c r="B2" s="312"/>
      <c r="C2" s="193" t="s">
        <v>47</v>
      </c>
      <c r="D2" s="193"/>
      <c r="E2" s="193"/>
      <c r="F2" s="193" t="s">
        <v>4</v>
      </c>
      <c r="G2" s="194" t="s">
        <v>6</v>
      </c>
      <c r="H2" s="259" t="s">
        <v>7</v>
      </c>
    </row>
    <row r="3" spans="1:9" s="113" customFormat="1" ht="15.6" x14ac:dyDescent="0.3">
      <c r="A3" s="325" t="s">
        <v>64</v>
      </c>
      <c r="B3" s="325"/>
      <c r="C3" s="325"/>
      <c r="D3" s="131">
        <f>COUNTIF(C4:C5,"Not Met")</f>
        <v>0</v>
      </c>
      <c r="E3" s="129"/>
      <c r="F3" s="185">
        <f>IF(D3,1,0)</f>
        <v>0</v>
      </c>
      <c r="G3" s="207"/>
      <c r="H3" s="270"/>
    </row>
    <row r="4" spans="1:9" ht="15.6" customHeight="1" x14ac:dyDescent="0.25">
      <c r="A4" s="108">
        <v>1</v>
      </c>
      <c r="B4" s="85" t="s">
        <v>235</v>
      </c>
      <c r="C4" s="90"/>
      <c r="D4" s="147"/>
      <c r="E4" s="184"/>
      <c r="G4" s="148"/>
      <c r="H4" s="148"/>
    </row>
    <row r="5" spans="1:9" ht="27" customHeight="1" x14ac:dyDescent="0.25">
      <c r="A5" s="108">
        <v>2</v>
      </c>
      <c r="B5" s="85" t="s">
        <v>236</v>
      </c>
      <c r="C5" s="90"/>
      <c r="D5" s="160"/>
      <c r="E5" s="195"/>
      <c r="F5" s="49"/>
      <c r="G5" s="168"/>
      <c r="H5" s="94"/>
      <c r="I5" s="46" t="s">
        <v>65</v>
      </c>
    </row>
    <row r="6" spans="1:9" s="117" customFormat="1" ht="15.6" x14ac:dyDescent="0.3">
      <c r="A6" s="325" t="s">
        <v>54</v>
      </c>
      <c r="B6" s="325"/>
      <c r="C6" s="325"/>
      <c r="D6" s="131">
        <f>COUNTIF(C7:C17,"Not Met")</f>
        <v>0</v>
      </c>
      <c r="E6" s="129"/>
      <c r="F6" s="187">
        <f>IF(D6,1,0)</f>
        <v>0</v>
      </c>
      <c r="G6" s="260"/>
      <c r="H6" s="258"/>
      <c r="I6" s="117" t="s">
        <v>10</v>
      </c>
    </row>
    <row r="7" spans="1:9" ht="29.1" customHeight="1" x14ac:dyDescent="0.25">
      <c r="A7" s="101">
        <v>3</v>
      </c>
      <c r="B7" s="94" t="s">
        <v>146</v>
      </c>
      <c r="C7" s="90"/>
      <c r="D7" s="160"/>
      <c r="E7" s="195"/>
      <c r="F7" s="49"/>
      <c r="G7" s="148"/>
      <c r="H7" s="148"/>
      <c r="I7" s="49" t="s">
        <v>3</v>
      </c>
    </row>
    <row r="8" spans="1:9" ht="16.2" customHeight="1" x14ac:dyDescent="0.25">
      <c r="A8" s="101"/>
      <c r="B8" s="254" t="s">
        <v>238</v>
      </c>
      <c r="C8" s="90"/>
      <c r="D8" s="160"/>
      <c r="E8" s="195"/>
      <c r="F8" s="49"/>
      <c r="G8" s="148"/>
      <c r="H8" s="148"/>
    </row>
    <row r="9" spans="1:9" ht="16.2" customHeight="1" x14ac:dyDescent="0.25">
      <c r="A9" s="101"/>
      <c r="B9" s="96" t="s">
        <v>237</v>
      </c>
      <c r="C9" s="90"/>
      <c r="D9" s="160"/>
      <c r="E9" s="195"/>
      <c r="F9" s="49"/>
      <c r="G9" s="148"/>
      <c r="H9" s="148"/>
    </row>
    <row r="10" spans="1:9" ht="28.35" customHeight="1" x14ac:dyDescent="0.25">
      <c r="A10" s="101">
        <v>4</v>
      </c>
      <c r="B10" s="94" t="s">
        <v>147</v>
      </c>
      <c r="C10" s="90"/>
      <c r="D10" s="160"/>
      <c r="E10" s="195"/>
      <c r="F10" s="49"/>
      <c r="G10" s="148"/>
      <c r="H10" s="148"/>
    </row>
    <row r="11" spans="1:9" ht="15.6" customHeight="1" x14ac:dyDescent="0.25">
      <c r="A11" s="101">
        <v>5</v>
      </c>
      <c r="B11" s="94" t="s">
        <v>148</v>
      </c>
      <c r="C11" s="91"/>
      <c r="D11" s="160"/>
      <c r="E11" s="160"/>
      <c r="F11" s="196"/>
      <c r="G11" s="261"/>
      <c r="H11" s="262"/>
    </row>
    <row r="12" spans="1:9" ht="16.5" customHeight="1" x14ac:dyDescent="0.25">
      <c r="A12" s="101"/>
      <c r="B12" s="94" t="s">
        <v>80</v>
      </c>
      <c r="C12" s="90"/>
      <c r="D12" s="160"/>
      <c r="E12" s="195"/>
      <c r="F12" s="49"/>
      <c r="G12" s="148"/>
      <c r="H12" s="148"/>
    </row>
    <row r="13" spans="1:9" ht="16.2" customHeight="1" x14ac:dyDescent="0.25">
      <c r="A13" s="101"/>
      <c r="B13" s="94" t="s">
        <v>81</v>
      </c>
      <c r="C13" s="90"/>
      <c r="D13" s="160"/>
      <c r="E13" s="195"/>
      <c r="F13" s="49"/>
      <c r="G13" s="148"/>
      <c r="H13" s="148"/>
    </row>
    <row r="14" spans="1:9" ht="17.25" customHeight="1" x14ac:dyDescent="0.25">
      <c r="A14" s="101"/>
      <c r="B14" s="94" t="s">
        <v>82</v>
      </c>
      <c r="C14" s="90"/>
      <c r="D14" s="160"/>
      <c r="E14" s="195"/>
      <c r="F14" s="49"/>
      <c r="G14" s="148"/>
      <c r="H14" s="148"/>
    </row>
    <row r="15" spans="1:9" ht="14.85" customHeight="1" x14ac:dyDescent="0.25">
      <c r="A15" s="101">
        <v>6</v>
      </c>
      <c r="B15" s="94" t="s">
        <v>149</v>
      </c>
      <c r="C15" s="91"/>
      <c r="D15" s="160"/>
      <c r="E15" s="160"/>
      <c r="F15" s="196"/>
      <c r="G15" s="261"/>
      <c r="H15" s="262"/>
    </row>
    <row r="16" spans="1:9" ht="14.1" customHeight="1" x14ac:dyDescent="0.25">
      <c r="A16" s="101"/>
      <c r="B16" s="94" t="s">
        <v>83</v>
      </c>
      <c r="C16" s="90"/>
      <c r="D16" s="160"/>
      <c r="E16" s="195"/>
      <c r="F16" s="49"/>
      <c r="G16" s="148"/>
      <c r="H16" s="148"/>
    </row>
    <row r="17" spans="1:8" ht="26.4" x14ac:dyDescent="0.25">
      <c r="A17" s="101"/>
      <c r="B17" s="94" t="s">
        <v>84</v>
      </c>
      <c r="C17" s="90"/>
      <c r="D17" s="160"/>
      <c r="E17" s="195"/>
      <c r="F17" s="49"/>
      <c r="G17" s="148"/>
      <c r="H17" s="148"/>
    </row>
    <row r="18" spans="1:8" s="117" customFormat="1" ht="15.6" x14ac:dyDescent="0.3">
      <c r="A18" s="325" t="s">
        <v>52</v>
      </c>
      <c r="B18" s="325"/>
      <c r="C18" s="325"/>
      <c r="D18" s="131">
        <f>COUNTIF(C19:C20,"Not Met")</f>
        <v>0</v>
      </c>
      <c r="E18" s="129"/>
      <c r="F18" s="187">
        <f>IF(D18,1,0)</f>
        <v>0</v>
      </c>
      <c r="G18" s="260"/>
      <c r="H18" s="258"/>
    </row>
    <row r="19" spans="1:8" ht="27.6" customHeight="1" x14ac:dyDescent="0.25">
      <c r="A19" s="101">
        <v>7</v>
      </c>
      <c r="B19" s="94" t="s">
        <v>150</v>
      </c>
      <c r="C19" s="90"/>
      <c r="D19" s="160"/>
      <c r="E19" s="195"/>
      <c r="F19" s="49"/>
      <c r="G19" s="148"/>
      <c r="H19" s="148"/>
    </row>
    <row r="20" spans="1:8" ht="36" customHeight="1" x14ac:dyDescent="0.25">
      <c r="A20" s="101">
        <v>8</v>
      </c>
      <c r="B20" s="94" t="s">
        <v>239</v>
      </c>
      <c r="C20" s="90"/>
      <c r="D20" s="160"/>
      <c r="E20" s="195"/>
      <c r="F20" s="49"/>
      <c r="G20" s="148"/>
      <c r="H20" s="148"/>
    </row>
    <row r="21" spans="1:8" s="117" customFormat="1" ht="15.6" x14ac:dyDescent="0.3">
      <c r="A21" s="325" t="s">
        <v>53</v>
      </c>
      <c r="B21" s="325"/>
      <c r="C21" s="325"/>
      <c r="D21" s="131">
        <f>COUNTIF(C22:C25,"Not Met")</f>
        <v>0</v>
      </c>
      <c r="E21" s="129"/>
      <c r="F21" s="143">
        <f>IF(D21,1,0)</f>
        <v>0</v>
      </c>
      <c r="G21" s="260"/>
      <c r="H21" s="258"/>
    </row>
    <row r="22" spans="1:8" ht="27.75" customHeight="1" x14ac:dyDescent="0.25">
      <c r="A22" s="101">
        <v>9</v>
      </c>
      <c r="B22" s="96" t="s">
        <v>151</v>
      </c>
      <c r="C22" s="91"/>
      <c r="D22" s="160"/>
      <c r="E22" s="160"/>
      <c r="F22" s="326"/>
      <c r="G22" s="261"/>
      <c r="H22" s="262"/>
    </row>
    <row r="23" spans="1:8" ht="26.85" customHeight="1" x14ac:dyDescent="0.25">
      <c r="A23" s="101"/>
      <c r="B23" s="94" t="s">
        <v>85</v>
      </c>
      <c r="C23" s="90"/>
      <c r="D23" s="160"/>
      <c r="E23" s="160"/>
      <c r="F23" s="326"/>
      <c r="G23" s="148"/>
      <c r="H23" s="148"/>
    </row>
    <row r="24" spans="1:8" ht="27.75" customHeight="1" x14ac:dyDescent="0.25">
      <c r="A24" s="101"/>
      <c r="B24" s="94" t="s">
        <v>284</v>
      </c>
      <c r="C24" s="90"/>
      <c r="D24" s="160"/>
      <c r="E24" s="160"/>
      <c r="F24" s="326"/>
      <c r="G24" s="148"/>
      <c r="H24" s="148"/>
    </row>
    <row r="25" spans="1:8" ht="18" customHeight="1" x14ac:dyDescent="0.25">
      <c r="A25" s="101"/>
      <c r="B25" s="94" t="s">
        <v>86</v>
      </c>
      <c r="C25" s="90"/>
      <c r="D25" s="160"/>
      <c r="E25" s="160"/>
      <c r="F25" s="326"/>
      <c r="G25" s="148"/>
      <c r="H25" s="148"/>
    </row>
    <row r="26" spans="1:8" s="57" customFormat="1" ht="15.6" x14ac:dyDescent="0.3">
      <c r="A26" s="149" t="s">
        <v>27</v>
      </c>
      <c r="B26" s="109"/>
      <c r="C26" s="191"/>
      <c r="D26" s="131"/>
      <c r="E26" s="131"/>
      <c r="F26" s="131">
        <f>SUM(F3:F21)</f>
        <v>0</v>
      </c>
      <c r="G26" s="220"/>
      <c r="H26" s="258"/>
    </row>
  </sheetData>
  <sheetProtection formatRows="0" selectLockedCells="1"/>
  <mergeCells count="6">
    <mergeCell ref="F22:F25"/>
    <mergeCell ref="A21:C21"/>
    <mergeCell ref="A2:B2"/>
    <mergeCell ref="A3:C3"/>
    <mergeCell ref="A6:C6"/>
    <mergeCell ref="A18:C18"/>
  </mergeCells>
  <phoneticPr fontId="2" type="noConversion"/>
  <dataValidations count="1">
    <dataValidation type="list" allowBlank="1" showInputMessage="1" showErrorMessage="1" sqref="C4:C5 C7:C10 C12:C14 C16:C17 C19:C20 C23:C25" xr:uid="{00000000-0002-0000-0800-000000000000}">
      <formula1>$I$5:$I$8</formula1>
    </dataValidation>
  </dataValidations>
  <printOptions horizontalCentered="1"/>
  <pageMargins left="0.5" right="0.25" top="0.5" bottom="0.5" header="0.5" footer="0.25"/>
  <pageSetup scale="83" orientation="landscape" r:id="rId1"/>
  <headerFooter alignWithMargins="0">
    <oddFooter>&amp;L&amp;F&amp;C&amp;D&amp;R&amp;A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Summary</vt:lpstr>
      <vt:lpstr>Administration</vt:lpstr>
      <vt:lpstr>Civil Rights</vt:lpstr>
      <vt:lpstr>Program Integrity</vt:lpstr>
      <vt:lpstr>LA Procedures &amp; QA</vt:lpstr>
      <vt:lpstr>Observations &amp; Cert Stand</vt:lpstr>
      <vt:lpstr>Nutrition Education</vt:lpstr>
      <vt:lpstr>MPF and Food Issuance</vt:lpstr>
      <vt:lpstr>BFPC</vt:lpstr>
      <vt:lpstr>WFMNP</vt:lpstr>
      <vt:lpstr>WPP</vt:lpstr>
      <vt:lpstr>Administration!Print_Area</vt:lpstr>
      <vt:lpstr>BFPC!Print_Area</vt:lpstr>
      <vt:lpstr>'Civil Rights'!Print_Area</vt:lpstr>
      <vt:lpstr>'LA Procedures &amp; QA'!Print_Area</vt:lpstr>
      <vt:lpstr>'MPF and Food Issuance'!Print_Area</vt:lpstr>
      <vt:lpstr>'Nutrition Education'!Print_Area</vt:lpstr>
      <vt:lpstr>'Observations &amp; Cert Stand'!Print_Area</vt:lpstr>
      <vt:lpstr>Summary!Print_Area</vt:lpstr>
      <vt:lpstr>WFMNP!Print_Area</vt:lpstr>
      <vt:lpstr>Administration!Print_Titles</vt:lpstr>
      <vt:lpstr>BFPC!Print_Titles</vt:lpstr>
      <vt:lpstr>'Civil Rights'!Print_Titles</vt:lpstr>
      <vt:lpstr>'LA Procedures &amp; QA'!Print_Titles</vt:lpstr>
      <vt:lpstr>'MPF and Food Issuance'!Print_Titles</vt:lpstr>
      <vt:lpstr>'Nutrition Education'!Print_Titles</vt:lpstr>
      <vt:lpstr>'Observations &amp; Cert Stand'!Print_Titles</vt:lpstr>
      <vt:lpstr>'Program Integrity'!Print_Titles</vt:lpstr>
      <vt:lpstr>WFMNP!Print_Titles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Belt, Ginny</dc:creator>
  <cp:lastModifiedBy>Banz, Melissa F.</cp:lastModifiedBy>
  <cp:lastPrinted>2023-07-19T18:24:36Z</cp:lastPrinted>
  <dcterms:created xsi:type="dcterms:W3CDTF">2011-07-01T18:49:35Z</dcterms:created>
  <dcterms:modified xsi:type="dcterms:W3CDTF">2023-08-11T18:32:37Z</dcterms:modified>
</cp:coreProperties>
</file>